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AE15DACD-7AA1-4C03-B221-5CB744960DFC}" xr6:coauthVersionLast="47" xr6:coauthVersionMax="47" xr10:uidLastSave="{00000000-0000-0000-0000-000000000000}"/>
  <bookViews>
    <workbookView xWindow="5625" yWindow="600" windowWidth="20505" windowHeight="15750" xr2:uid="{0BAFC795-FE84-4C77-B9BB-742CA7098D1E}"/>
  </bookViews>
  <sheets>
    <sheet name="ごみ焼却施設等2022年度" sheetId="3" r:id="rId1"/>
  </sheets>
  <definedNames>
    <definedName name="_xlnm.Print_Area" localSheetId="0">ごみ焼却施設等2022年度!$A$1:$CT$50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3" l="1"/>
  <c r="M21" i="3"/>
  <c r="M7" i="3"/>
  <c r="R32" i="3"/>
  <c r="R50" i="3" s="1"/>
  <c r="M32" i="3"/>
  <c r="B50" i="3"/>
  <c r="R49" i="3"/>
  <c r="R36" i="3"/>
  <c r="R25" i="3"/>
  <c r="R7" i="3"/>
  <c r="M49" i="3"/>
  <c r="R21" i="3"/>
  <c r="R19" i="3"/>
  <c r="M46" i="3"/>
  <c r="BB45" i="3"/>
  <c r="BB43" i="3"/>
  <c r="R38" i="3"/>
  <c r="R11" i="3"/>
  <c r="M14" i="3"/>
  <c r="P14" i="3" s="1"/>
  <c r="M12" i="3"/>
  <c r="M19" i="3" s="1"/>
  <c r="M11" i="3"/>
  <c r="M23" i="3"/>
  <c r="M25" i="3" s="1"/>
  <c r="P37" i="3"/>
  <c r="O37" i="3"/>
  <c r="O35" i="3"/>
  <c r="M35" i="3"/>
  <c r="O33" i="3"/>
  <c r="M33" i="3"/>
  <c r="P33" i="3" s="1"/>
  <c r="M50" i="3" l="1"/>
  <c r="O46" i="3"/>
  <c r="M36" i="3"/>
</calcChain>
</file>

<file path=xl/sharedStrings.xml><?xml version="1.0" encoding="utf-8"?>
<sst xmlns="http://schemas.openxmlformats.org/spreadsheetml/2006/main" count="1708" uniqueCount="501">
  <si>
    <t>施設の名称</t>
    <rPh sb="0" eb="2">
      <t>シセツ</t>
    </rPh>
    <rPh sb="3" eb="5">
      <t>メイショウ</t>
    </rPh>
    <phoneticPr fontId="1"/>
  </si>
  <si>
    <t>計画処理対象物</t>
    <rPh sb="0" eb="2">
      <t>ケイカク</t>
    </rPh>
    <rPh sb="2" eb="4">
      <t>ショリ</t>
    </rPh>
    <rPh sb="4" eb="7">
      <t>タイショウブツ</t>
    </rPh>
    <phoneticPr fontId="1"/>
  </si>
  <si>
    <t>付帯設備</t>
    <rPh sb="0" eb="2">
      <t>フタイ</t>
    </rPh>
    <rPh sb="2" eb="4">
      <t>セツビ</t>
    </rPh>
    <phoneticPr fontId="1"/>
  </si>
  <si>
    <t>施設種類</t>
    <rPh sb="0" eb="2">
      <t>シセツ</t>
    </rPh>
    <rPh sb="2" eb="4">
      <t>シュルイ</t>
    </rPh>
    <phoneticPr fontId="1"/>
  </si>
  <si>
    <t>施設規模</t>
    <rPh sb="0" eb="2">
      <t>シセツ</t>
    </rPh>
    <rPh sb="2" eb="4">
      <t>キボ</t>
    </rPh>
    <phoneticPr fontId="1"/>
  </si>
  <si>
    <t>契約先名/納入先名</t>
    <rPh sb="0" eb="3">
      <t>ケイヤクサキ</t>
    </rPh>
    <rPh sb="3" eb="4">
      <t>メイ</t>
    </rPh>
    <rPh sb="5" eb="9">
      <t>ノウニュウサキメイ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</si>
  <si>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</si>
  <si>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所在地</t>
    <rPh sb="0" eb="3">
      <t>ショザイチ</t>
    </rPh>
    <phoneticPr fontId="1"/>
  </si>
  <si>
    <t>補助金等の種別</t>
    <rPh sb="0" eb="3">
      <t>ホジョキン</t>
    </rPh>
    <rPh sb="3" eb="4">
      <t>トウ</t>
    </rPh>
    <rPh sb="5" eb="7">
      <t>シュベツ</t>
    </rPh>
    <phoneticPr fontId="1"/>
  </si>
  <si>
    <t>契約金額内訳</t>
    <rPh sb="0" eb="2">
      <t>ケイヤク</t>
    </rPh>
    <rPh sb="2" eb="4">
      <t>キンガク</t>
    </rPh>
    <rPh sb="4" eb="6">
      <t>ウチワケ</t>
    </rPh>
    <phoneticPr fontId="1"/>
  </si>
  <si>
    <t>計画処理対象物組成</t>
    <rPh sb="0" eb="2">
      <t>ケイカク</t>
    </rPh>
    <rPh sb="2" eb="4">
      <t>ショリ</t>
    </rPh>
    <rPh sb="4" eb="6">
      <t>タイショウ</t>
    </rPh>
    <rPh sb="6" eb="7">
      <t>ブツ</t>
    </rPh>
    <rPh sb="7" eb="8">
      <t>クミ</t>
    </rPh>
    <rPh sb="8" eb="9">
      <t>ナリ</t>
    </rPh>
    <phoneticPr fontId="1"/>
  </si>
  <si>
    <t>基準ごみ</t>
    <rPh sb="0" eb="2">
      <t>キジュン</t>
    </rPh>
    <phoneticPr fontId="1"/>
  </si>
  <si>
    <t>低質ごみ</t>
    <rPh sb="0" eb="2">
      <t>テイシツ</t>
    </rPh>
    <phoneticPr fontId="1"/>
  </si>
  <si>
    <t>水分（％）</t>
    <rPh sb="0" eb="2">
      <t>スイブン</t>
    </rPh>
    <phoneticPr fontId="1"/>
  </si>
  <si>
    <t>可燃物(％）</t>
    <rPh sb="0" eb="3">
      <t>カネンブツ</t>
    </rPh>
    <phoneticPr fontId="1"/>
  </si>
  <si>
    <t>灰分（％）</t>
    <rPh sb="0" eb="1">
      <t>ハイ</t>
    </rPh>
    <rPh sb="1" eb="2">
      <t>ブン</t>
    </rPh>
    <phoneticPr fontId="1"/>
  </si>
  <si>
    <t>低位発熱量(KJ/kg）</t>
    <rPh sb="0" eb="1">
      <t>ヒク</t>
    </rPh>
    <rPh sb="1" eb="2">
      <t>クライ</t>
    </rPh>
    <rPh sb="2" eb="5">
      <t>ハツネツリョウ</t>
    </rPh>
    <phoneticPr fontId="1"/>
  </si>
  <si>
    <t>高質ごみ</t>
    <rPh sb="0" eb="2">
      <t>コウシツ</t>
    </rPh>
    <phoneticPr fontId="1"/>
  </si>
  <si>
    <t>汚泥</t>
    <rPh sb="0" eb="2">
      <t>オデイ</t>
    </rPh>
    <phoneticPr fontId="1"/>
  </si>
  <si>
    <t>RDF</t>
    <phoneticPr fontId="1"/>
  </si>
  <si>
    <t>運転方式</t>
    <rPh sb="0" eb="2">
      <t>ウンテン</t>
    </rPh>
    <rPh sb="2" eb="4">
      <t>ホウシキ</t>
    </rPh>
    <phoneticPr fontId="1"/>
  </si>
  <si>
    <t>燃焼・熱分解装置</t>
    <rPh sb="0" eb="2">
      <t>ネンショウ</t>
    </rPh>
    <rPh sb="3" eb="4">
      <t>ネツ</t>
    </rPh>
    <rPh sb="4" eb="5">
      <t>ブン</t>
    </rPh>
    <rPh sb="6" eb="8">
      <t>ソウチ</t>
    </rPh>
    <phoneticPr fontId="1"/>
  </si>
  <si>
    <t>排ガス基準値(O2=12%換算値）</t>
    <rPh sb="0" eb="1">
      <t>ハイ</t>
    </rPh>
    <rPh sb="3" eb="6">
      <t>キジュンチ</t>
    </rPh>
    <rPh sb="13" eb="16">
      <t>カンサンチ</t>
    </rPh>
    <phoneticPr fontId="1"/>
  </si>
  <si>
    <t>HCL</t>
    <phoneticPr fontId="1"/>
  </si>
  <si>
    <t>ばいじん(g/N㎥）</t>
    <phoneticPr fontId="1"/>
  </si>
  <si>
    <t>HCL(ppm）</t>
    <phoneticPr fontId="1"/>
  </si>
  <si>
    <t>受入供給設備</t>
    <rPh sb="0" eb="2">
      <t>ウケイレ</t>
    </rPh>
    <rPh sb="2" eb="4">
      <t>キョウキュウ</t>
    </rPh>
    <rPh sb="4" eb="6">
      <t>セツビ</t>
    </rPh>
    <phoneticPr fontId="1"/>
  </si>
  <si>
    <t>ごみ計量機</t>
    <rPh sb="2" eb="5">
      <t>ケイリョウキ</t>
    </rPh>
    <phoneticPr fontId="1"/>
  </si>
  <si>
    <t>クレーン</t>
    <phoneticPr fontId="1"/>
  </si>
  <si>
    <t>前処理破砕機</t>
    <rPh sb="0" eb="1">
      <t>マエ</t>
    </rPh>
    <rPh sb="1" eb="3">
      <t>ショリ</t>
    </rPh>
    <rPh sb="3" eb="6">
      <t>ハサイキ</t>
    </rPh>
    <phoneticPr fontId="1"/>
  </si>
  <si>
    <t>燃焼ガス、冷却設備</t>
    <rPh sb="0" eb="2">
      <t>ネンショウ</t>
    </rPh>
    <rPh sb="5" eb="7">
      <t>レイキャク</t>
    </rPh>
    <rPh sb="7" eb="9">
      <t>セツビ</t>
    </rPh>
    <phoneticPr fontId="1"/>
  </si>
  <si>
    <t>冷却方式</t>
    <rPh sb="0" eb="2">
      <t>レイキャク</t>
    </rPh>
    <rPh sb="2" eb="4">
      <t>ホウシキ</t>
    </rPh>
    <phoneticPr fontId="1"/>
  </si>
  <si>
    <t>排ガス処理設備</t>
    <rPh sb="0" eb="1">
      <t>ハイ</t>
    </rPh>
    <rPh sb="3" eb="5">
      <t>ショリ</t>
    </rPh>
    <rPh sb="5" eb="7">
      <t>セツビ</t>
    </rPh>
    <phoneticPr fontId="1"/>
  </si>
  <si>
    <t>ばいじん</t>
    <phoneticPr fontId="1"/>
  </si>
  <si>
    <t>DXNｓ</t>
    <phoneticPr fontId="1"/>
  </si>
  <si>
    <t>余熱利用</t>
    <rPh sb="0" eb="2">
      <t>ヨネツ</t>
    </rPh>
    <rPh sb="2" eb="4">
      <t>リヨウ</t>
    </rPh>
    <phoneticPr fontId="1"/>
  </si>
  <si>
    <t>場外</t>
    <rPh sb="0" eb="2">
      <t>ジョウガイ</t>
    </rPh>
    <phoneticPr fontId="1"/>
  </si>
  <si>
    <t>場内</t>
    <rPh sb="0" eb="2">
      <t>ジョウナイ</t>
    </rPh>
    <phoneticPr fontId="1"/>
  </si>
  <si>
    <t>発電</t>
    <rPh sb="0" eb="2">
      <t>ハツデン</t>
    </rPh>
    <phoneticPr fontId="1"/>
  </si>
  <si>
    <t>通風設備</t>
    <rPh sb="0" eb="2">
      <t>ツウフウ</t>
    </rPh>
    <rPh sb="2" eb="4">
      <t>セツビ</t>
    </rPh>
    <phoneticPr fontId="1"/>
  </si>
  <si>
    <t>煙突</t>
    <rPh sb="0" eb="2">
      <t>エントツ</t>
    </rPh>
    <phoneticPr fontId="1"/>
  </si>
  <si>
    <t>焼却灰</t>
    <rPh sb="0" eb="2">
      <t>ショウキャク</t>
    </rPh>
    <rPh sb="2" eb="3">
      <t>ハイ</t>
    </rPh>
    <phoneticPr fontId="1"/>
  </si>
  <si>
    <t>飛灰</t>
    <rPh sb="0" eb="2">
      <t>ヒバイ</t>
    </rPh>
    <phoneticPr fontId="1"/>
  </si>
  <si>
    <t>灰処理</t>
    <rPh sb="0" eb="1">
      <t>ハイ</t>
    </rPh>
    <rPh sb="1" eb="3">
      <t>ショリ</t>
    </rPh>
    <phoneticPr fontId="1"/>
  </si>
  <si>
    <t>工場棟</t>
    <rPh sb="0" eb="3">
      <t>コウジョウトウ</t>
    </rPh>
    <phoneticPr fontId="1"/>
  </si>
  <si>
    <t>構造</t>
    <rPh sb="0" eb="2">
      <t>コウゾウ</t>
    </rPh>
    <phoneticPr fontId="1"/>
  </si>
  <si>
    <t>管理棟</t>
    <rPh sb="0" eb="3">
      <t>カンリトウ</t>
    </rPh>
    <phoneticPr fontId="1"/>
  </si>
  <si>
    <t xml:space="preserve">ごみピット </t>
    <phoneticPr fontId="1"/>
  </si>
  <si>
    <t>NOｘ</t>
    <phoneticPr fontId="1"/>
  </si>
  <si>
    <t>発電効率(％）</t>
    <rPh sb="0" eb="2">
      <t>ハツデン</t>
    </rPh>
    <rPh sb="2" eb="4">
      <t>コウリツ</t>
    </rPh>
    <phoneticPr fontId="1"/>
  </si>
  <si>
    <t>場外熱利用(MJ/h）</t>
    <rPh sb="0" eb="2">
      <t>ジョウガイ</t>
    </rPh>
    <rPh sb="2" eb="3">
      <t>ネツ</t>
    </rPh>
    <rPh sb="3" eb="5">
      <t>リヨウ</t>
    </rPh>
    <phoneticPr fontId="1"/>
  </si>
  <si>
    <t>ｴﾈﾙｷﾞｰ回収率(％）</t>
    <rPh sb="6" eb="9">
      <t>カイシュウリツ</t>
    </rPh>
    <phoneticPr fontId="1"/>
  </si>
  <si>
    <t>煙突高(m）</t>
    <rPh sb="0" eb="2">
      <t>エントツ</t>
    </rPh>
    <rPh sb="2" eb="3">
      <t>タカ</t>
    </rPh>
    <phoneticPr fontId="1"/>
  </si>
  <si>
    <t>既設解体工事</t>
    <rPh sb="0" eb="1">
      <t>スデ</t>
    </rPh>
    <rPh sb="1" eb="2">
      <t>セツ</t>
    </rPh>
    <rPh sb="2" eb="4">
      <t>カイタイ</t>
    </rPh>
    <rPh sb="4" eb="6">
      <t>コウジ</t>
    </rPh>
    <phoneticPr fontId="1"/>
  </si>
  <si>
    <t>延床面積（㎡）</t>
    <rPh sb="0" eb="1">
      <t>ノ</t>
    </rPh>
    <rPh sb="1" eb="2">
      <t>ユカ</t>
    </rPh>
    <rPh sb="2" eb="4">
      <t>メンセキ</t>
    </rPh>
    <phoneticPr fontId="1"/>
  </si>
  <si>
    <t>敷地面積(㎡）</t>
    <rPh sb="0" eb="2">
      <t>シキチ</t>
    </rPh>
    <rPh sb="2" eb="4">
      <t>メンセキ</t>
    </rPh>
    <phoneticPr fontId="1"/>
  </si>
  <si>
    <t>その他（特記事項）</t>
    <rPh sb="2" eb="3">
      <t>ホカ</t>
    </rPh>
    <rPh sb="4" eb="8">
      <t>トッキジコウ</t>
    </rPh>
    <phoneticPr fontId="1"/>
  </si>
  <si>
    <t>運営管理期間（年）</t>
    <rPh sb="0" eb="2">
      <t>ウンエイ</t>
    </rPh>
    <rPh sb="2" eb="4">
      <t>カンリ</t>
    </rPh>
    <rPh sb="4" eb="6">
      <t>キカン</t>
    </rPh>
    <rPh sb="7" eb="8">
      <t>ネン</t>
    </rPh>
    <phoneticPr fontId="1"/>
  </si>
  <si>
    <t>運営管理費(千円）</t>
    <rPh sb="0" eb="2">
      <t>ウンエイ</t>
    </rPh>
    <rPh sb="2" eb="5">
      <t>カンリヒ</t>
    </rPh>
    <rPh sb="6" eb="8">
      <t>センエン</t>
    </rPh>
    <phoneticPr fontId="1"/>
  </si>
  <si>
    <t>売電</t>
    <rPh sb="0" eb="2">
      <t>バイデン</t>
    </rPh>
    <phoneticPr fontId="1"/>
  </si>
  <si>
    <t>契約範囲・　　契約形態</t>
    <rPh sb="0" eb="2">
      <t>ケイヤク</t>
    </rPh>
    <rPh sb="2" eb="4">
      <t>ハンイ</t>
    </rPh>
    <rPh sb="7" eb="9">
      <t>ケイヤク</t>
    </rPh>
    <rPh sb="9" eb="11">
      <t>ケイタイ</t>
    </rPh>
    <phoneticPr fontId="1"/>
  </si>
  <si>
    <t>ﾘｻｲｸﾙ施設併設</t>
    <rPh sb="5" eb="7">
      <t>シセツ</t>
    </rPh>
    <rPh sb="7" eb="9">
      <t>ヘイセツ</t>
    </rPh>
    <phoneticPr fontId="1"/>
  </si>
  <si>
    <t>ﾒﾀﾝｶﾞｽ化施設</t>
    <rPh sb="6" eb="7">
      <t>カ</t>
    </rPh>
    <rPh sb="7" eb="9">
      <t>シセツ</t>
    </rPh>
    <phoneticPr fontId="1"/>
  </si>
  <si>
    <t>施設建設費(千円）</t>
    <rPh sb="0" eb="2">
      <t>シセツ</t>
    </rPh>
    <rPh sb="2" eb="4">
      <t>ケンセツ</t>
    </rPh>
    <rPh sb="4" eb="5">
      <t>ヒ</t>
    </rPh>
    <rPh sb="6" eb="8">
      <t>センエン</t>
    </rPh>
    <phoneticPr fontId="1"/>
  </si>
  <si>
    <t>炉数</t>
    <rPh sb="0" eb="1">
      <t>ロ</t>
    </rPh>
    <rPh sb="1" eb="2">
      <t>スウ</t>
    </rPh>
    <phoneticPr fontId="1"/>
  </si>
  <si>
    <t>t/日（全炉）</t>
    <rPh sb="2" eb="3">
      <t>ヒ</t>
    </rPh>
    <rPh sb="4" eb="5">
      <t>ゼン</t>
    </rPh>
    <rPh sb="5" eb="6">
      <t>ロ</t>
    </rPh>
    <phoneticPr fontId="1"/>
  </si>
  <si>
    <t>低位発熱量(kJ/kg）</t>
    <rPh sb="0" eb="1">
      <t>ヒク</t>
    </rPh>
    <rPh sb="1" eb="2">
      <t>クライ</t>
    </rPh>
    <rPh sb="2" eb="5">
      <t>ハツネツリョウ</t>
    </rPh>
    <phoneticPr fontId="1"/>
  </si>
  <si>
    <t>焼却残渣の熱灼減量（％）</t>
    <rPh sb="0" eb="2">
      <t>ショウキャク</t>
    </rPh>
    <rPh sb="2" eb="4">
      <t>ザンサ</t>
    </rPh>
    <rPh sb="5" eb="6">
      <t>ネツ</t>
    </rPh>
    <rPh sb="6" eb="7">
      <t>シャク</t>
    </rPh>
    <rPh sb="7" eb="9">
      <t>ゲンリョウ</t>
    </rPh>
    <phoneticPr fontId="1"/>
  </si>
  <si>
    <t>NOx(ppm）</t>
    <phoneticPr fontId="1"/>
  </si>
  <si>
    <t>SOx(ppm）</t>
    <phoneticPr fontId="1"/>
  </si>
  <si>
    <r>
      <t>Hg(μ/m</t>
    </r>
    <r>
      <rPr>
        <vertAlign val="superscript"/>
        <sz val="10"/>
        <color theme="1"/>
        <rFont val="ＭＳ ゴシック"/>
        <family val="3"/>
        <charset val="128"/>
      </rPr>
      <t>3</t>
    </r>
    <r>
      <rPr>
        <sz val="10"/>
        <color theme="1"/>
        <rFont val="ＭＳ ゴシック"/>
        <family val="3"/>
        <charset val="128"/>
      </rPr>
      <t>)</t>
    </r>
    <phoneticPr fontId="1"/>
  </si>
  <si>
    <t>容量（kW)</t>
    <rPh sb="0" eb="2">
      <t>ヨウリョウ</t>
    </rPh>
    <phoneticPr fontId="1"/>
  </si>
  <si>
    <t>焼却灰前処理</t>
    <rPh sb="0" eb="3">
      <t>ショウキャクハイ</t>
    </rPh>
    <rPh sb="3" eb="6">
      <t>マエショリ</t>
    </rPh>
    <phoneticPr fontId="1"/>
  </si>
  <si>
    <t>契約日</t>
    <rPh sb="0" eb="2">
      <t>ケイヤク</t>
    </rPh>
    <rPh sb="2" eb="3">
      <t>ヒ</t>
    </rPh>
    <phoneticPr fontId="1"/>
  </si>
  <si>
    <t>竣工予定日</t>
    <rPh sb="0" eb="2">
      <t>シュンコウ</t>
    </rPh>
    <rPh sb="2" eb="5">
      <t>ヨテイビ</t>
    </rPh>
    <phoneticPr fontId="1"/>
  </si>
  <si>
    <t>施設整備事業の形態</t>
    <rPh sb="0" eb="2">
      <t>シセツ</t>
    </rPh>
    <rPh sb="2" eb="4">
      <t>セイビ</t>
    </rPh>
    <rPh sb="4" eb="6">
      <t>ジギョウ</t>
    </rPh>
    <rPh sb="7" eb="9">
      <t>ケイタイ</t>
    </rPh>
    <phoneticPr fontId="1"/>
  </si>
  <si>
    <t>場外その他選択　　　　　　　(記述回答）</t>
    <rPh sb="0" eb="2">
      <t>ジョウガイ</t>
    </rPh>
    <rPh sb="4" eb="5">
      <t>ホカ</t>
    </rPh>
    <rPh sb="5" eb="7">
      <t>センタク</t>
    </rPh>
    <rPh sb="15" eb="17">
      <t>キジュツ</t>
    </rPh>
    <rPh sb="17" eb="19">
      <t>カイトウ</t>
    </rPh>
    <phoneticPr fontId="1"/>
  </si>
  <si>
    <t>新設・基幹改良</t>
    <rPh sb="0" eb="2">
      <t>シンセツ</t>
    </rPh>
    <rPh sb="3" eb="7">
      <t>キカンカイリョウ</t>
    </rPh>
    <phoneticPr fontId="1"/>
  </si>
  <si>
    <t>前処理「ある」の場合の記述回答</t>
    <rPh sb="0" eb="3">
      <t>マエショリ</t>
    </rPh>
    <rPh sb="8" eb="10">
      <t>バアイ</t>
    </rPh>
    <rPh sb="11" eb="15">
      <t>キジュツカイトウ</t>
    </rPh>
    <phoneticPr fontId="1"/>
  </si>
  <si>
    <t>DXNs（ng/㎥N）</t>
    <phoneticPr fontId="1"/>
  </si>
  <si>
    <t>スラグ再利用</t>
    <rPh sb="3" eb="6">
      <t>サイリヨウ</t>
    </rPh>
    <phoneticPr fontId="1"/>
  </si>
  <si>
    <t>契約金額（形態）</t>
    <rPh sb="0" eb="2">
      <t>ケイヤク</t>
    </rPh>
    <rPh sb="2" eb="4">
      <t>キンガク</t>
    </rPh>
    <rPh sb="5" eb="7">
      <t>ケイタイ</t>
    </rPh>
    <phoneticPr fontId="1"/>
  </si>
  <si>
    <t>㈱ 川崎技研</t>
  </si>
  <si>
    <t>吉野川市</t>
    <rPh sb="0" eb="4">
      <t>ヨシノガワシ</t>
    </rPh>
    <phoneticPr fontId="1"/>
  </si>
  <si>
    <t>未定</t>
    <rPh sb="0" eb="2">
      <t>ミテイ</t>
    </rPh>
    <phoneticPr fontId="1"/>
  </si>
  <si>
    <t>徳島県吉野川市鴨島町山路</t>
    <rPh sb="0" eb="3">
      <t>トクシマケン</t>
    </rPh>
    <rPh sb="3" eb="7">
      <t>ヨシノガワシ</t>
    </rPh>
    <rPh sb="7" eb="10">
      <t>カモシマチョウ</t>
    </rPh>
    <rPh sb="10" eb="12">
      <t>サンロ</t>
    </rPh>
    <phoneticPr fontId="1"/>
  </si>
  <si>
    <t>ごみ焼却</t>
  </si>
  <si>
    <t>新設</t>
  </si>
  <si>
    <t>循環交付金</t>
  </si>
  <si>
    <t>DBO</t>
  </si>
  <si>
    <t>機械・土建JV</t>
  </si>
  <si>
    <t>単体</t>
  </si>
  <si>
    <t>都市ごみ</t>
  </si>
  <si>
    <t>間欠運転</t>
  </si>
  <si>
    <t>ストーカ</t>
  </si>
  <si>
    <t>5%以下</t>
    <rPh sb="2" eb="4">
      <t>イカ</t>
    </rPh>
    <phoneticPr fontId="1"/>
  </si>
  <si>
    <t>30t×2基</t>
    <rPh sb="5" eb="6">
      <t>キ</t>
    </rPh>
    <phoneticPr fontId="1"/>
  </si>
  <si>
    <t>2,100㎥</t>
  </si>
  <si>
    <t>1.02t×2基</t>
    <rPh sb="7" eb="8">
      <t>キ</t>
    </rPh>
    <phoneticPr fontId="1"/>
  </si>
  <si>
    <t>0.3t/h×1基</t>
    <rPh sb="8" eb="9">
      <t>キ</t>
    </rPh>
    <phoneticPr fontId="1"/>
  </si>
  <si>
    <t>水噴射</t>
  </si>
  <si>
    <t>ろ過式集塵器</t>
  </si>
  <si>
    <t>乾式</t>
  </si>
  <si>
    <t>燃焼制御法</t>
  </si>
  <si>
    <t>無触媒法</t>
  </si>
  <si>
    <t>活性炭吹込み</t>
  </si>
  <si>
    <t>給湯</t>
  </si>
  <si>
    <t>なし</t>
  </si>
  <si>
    <t>鉄内筒+RC外筒</t>
  </si>
  <si>
    <t>ある</t>
  </si>
  <si>
    <t>キレート添加</t>
    <rPh sb="4" eb="6">
      <t>テンカ</t>
    </rPh>
    <phoneticPr fontId="1"/>
  </si>
  <si>
    <t>埋立</t>
  </si>
  <si>
    <t>RC＋鉄骨</t>
  </si>
  <si>
    <t>左記に含む</t>
    <rPh sb="0" eb="1">
      <t>ヒダリ</t>
    </rPh>
    <rPh sb="1" eb="2">
      <t>キ</t>
    </rPh>
    <rPh sb="3" eb="4">
      <t>フク</t>
    </rPh>
    <phoneticPr fontId="1"/>
  </si>
  <si>
    <t>ＪＦＥエンジニアリング㈱</t>
  </si>
  <si>
    <t>岡山県西部衛生施設組合</t>
    <rPh sb="0" eb="9">
      <t>オカヤマケンセイブエイセイシセツ</t>
    </rPh>
    <rPh sb="9" eb="11">
      <t>クミアイ</t>
    </rPh>
    <phoneticPr fontId="1"/>
  </si>
  <si>
    <t>（仮称）岡山県西部衛生施設組合　新ごみ焼却施設</t>
    <rPh sb="1" eb="3">
      <t>カショウ</t>
    </rPh>
    <rPh sb="4" eb="15">
      <t>オカヤマケンセイブエイセイシセツクミアイ</t>
    </rPh>
    <rPh sb="16" eb="17">
      <t>シン</t>
    </rPh>
    <rPh sb="19" eb="23">
      <t>ショウキャクシセツ</t>
    </rPh>
    <phoneticPr fontId="1"/>
  </si>
  <si>
    <t>岡山県浅口郡里庄町新庄3656-4</t>
    <rPh sb="0" eb="3">
      <t>オカヤマケン</t>
    </rPh>
    <rPh sb="3" eb="6">
      <t>アサグチグン</t>
    </rPh>
    <rPh sb="6" eb="9">
      <t>サトショウチョウ</t>
    </rPh>
    <rPh sb="9" eb="11">
      <t>シンジョウ</t>
    </rPh>
    <phoneticPr fontId="1"/>
  </si>
  <si>
    <t>熱回収</t>
  </si>
  <si>
    <t>一括</t>
  </si>
  <si>
    <t>都市ごみ（プラスチック含）</t>
  </si>
  <si>
    <t>連続運転</t>
  </si>
  <si>
    <t>3034㎥（7日分）</t>
    <rPh sb="7" eb="9">
      <t>ニチブン</t>
    </rPh>
    <phoneticPr fontId="1"/>
  </si>
  <si>
    <t>2.02t×2基</t>
    <rPh sb="7" eb="8">
      <t>キ</t>
    </rPh>
    <phoneticPr fontId="1"/>
  </si>
  <si>
    <t>0.6t/h×1基</t>
    <rPh sb="8" eb="9">
      <t>キ</t>
    </rPh>
    <phoneticPr fontId="1"/>
  </si>
  <si>
    <t>ボイラー</t>
  </si>
  <si>
    <t>温水プール</t>
  </si>
  <si>
    <t>あり</t>
  </si>
  <si>
    <t>工場棟一体</t>
    <rPh sb="0" eb="3">
      <t>コウジョウトウ</t>
    </rPh>
    <rPh sb="3" eb="5">
      <t>イッタイ</t>
    </rPh>
    <phoneticPr fontId="1"/>
  </si>
  <si>
    <t>春日井市</t>
    <rPh sb="0" eb="4">
      <t>カスガイシ</t>
    </rPh>
    <phoneticPr fontId="1"/>
  </si>
  <si>
    <t>春日井市クリーンセンター</t>
    <rPh sb="0" eb="4">
      <t>カスガイシ</t>
    </rPh>
    <phoneticPr fontId="1"/>
  </si>
  <si>
    <t>愛知県春日井市神屋町地内</t>
  </si>
  <si>
    <t>基幹改良</t>
  </si>
  <si>
    <t>二酸化炭素補助金</t>
  </si>
  <si>
    <t>EPC</t>
  </si>
  <si>
    <t>-</t>
  </si>
  <si>
    <t>3%以下</t>
    <rPh sb="2" eb="4">
      <t>イカ</t>
    </rPh>
    <phoneticPr fontId="1"/>
  </si>
  <si>
    <t>減温塔＋ろ過式集塵器</t>
  </si>
  <si>
    <t>触媒法</t>
  </si>
  <si>
    <t>暖房</t>
  </si>
  <si>
    <t>冷房</t>
  </si>
  <si>
    <t>その他</t>
  </si>
  <si>
    <t>不明</t>
    <rPh sb="0" eb="2">
      <t>フメイ</t>
    </rPh>
    <phoneticPr fontId="1"/>
  </si>
  <si>
    <t>各務原市</t>
    <rPh sb="0" eb="4">
      <t>カガミハラシ</t>
    </rPh>
    <phoneticPr fontId="1"/>
  </si>
  <si>
    <t>各務原市北清掃センター</t>
  </si>
  <si>
    <t>岐阜県各務原市須衛2500番地1</t>
  </si>
  <si>
    <t>ガス化溶融</t>
  </si>
  <si>
    <t>シャフト</t>
  </si>
  <si>
    <t>　</t>
  </si>
  <si>
    <t>鉄内筒+RC外筒、その他</t>
  </si>
  <si>
    <t>溶融</t>
  </si>
  <si>
    <t>その他資源化</t>
  </si>
  <si>
    <t>工場棟と一体</t>
  </si>
  <si>
    <t>那須塩原市</t>
    <rPh sb="0" eb="5">
      <t>ナスシオバラシ</t>
    </rPh>
    <phoneticPr fontId="1"/>
  </si>
  <si>
    <t>那須塩原クリーンセンター</t>
    <rPh sb="0" eb="4">
      <t>ナスシオバラ</t>
    </rPh>
    <phoneticPr fontId="1"/>
  </si>
  <si>
    <t>栃木県那須塩原市蟇沼593番地</t>
  </si>
  <si>
    <t>筑紫野・小郡・基山清掃施設組合</t>
  </si>
  <si>
    <t>クリーンヒル宝満</t>
    <rPh sb="6" eb="8">
      <t>ホウマン</t>
    </rPh>
    <phoneticPr fontId="1"/>
  </si>
  <si>
    <t>福岡県筑紫野市大字原田1389番地</t>
  </si>
  <si>
    <t>浜田地区広域行政組合</t>
  </si>
  <si>
    <t>エコクリーンセンター</t>
  </si>
  <si>
    <t>島根県江津市波子町ロ321番1</t>
  </si>
  <si>
    <t>3%以下</t>
  </si>
  <si>
    <t>㈱タクマ</t>
    <phoneticPr fontId="1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</si>
  <si>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1"/>
  </si>
  <si>
    <t>滋賀県長浜市木尾町字込田他</t>
    <rPh sb="0" eb="3">
      <t>シガケン</t>
    </rPh>
    <rPh sb="3" eb="5">
      <t>ナガハマ</t>
    </rPh>
    <rPh sb="5" eb="6">
      <t>シ</t>
    </rPh>
    <rPh sb="6" eb="7">
      <t>モク</t>
    </rPh>
    <rPh sb="7" eb="8">
      <t>オ</t>
    </rPh>
    <rPh sb="8" eb="9">
      <t>マチ</t>
    </rPh>
    <rPh sb="9" eb="10">
      <t>ジ</t>
    </rPh>
    <rPh sb="10" eb="11">
      <t>コ</t>
    </rPh>
    <rPh sb="11" eb="12">
      <t>タ</t>
    </rPh>
    <rPh sb="12" eb="13">
      <t>ホカ</t>
    </rPh>
    <phoneticPr fontId="1"/>
  </si>
  <si>
    <t>BTO</t>
  </si>
  <si>
    <t>リサイクル施設含む</t>
  </si>
  <si>
    <t>-</t>
    <phoneticPr fontId="1"/>
  </si>
  <si>
    <t>30ｔ×3基</t>
    <rPh sb="5" eb="6">
      <t>キ</t>
    </rPh>
    <phoneticPr fontId="1"/>
  </si>
  <si>
    <t>5,005㎥（7日分以上）</t>
    <rPh sb="7" eb="9">
      <t>ナノカ</t>
    </rPh>
    <rPh sb="9" eb="10">
      <t>ブン</t>
    </rPh>
    <rPh sb="10" eb="12">
      <t>イジョウ</t>
    </rPh>
    <phoneticPr fontId="1"/>
  </si>
  <si>
    <t>4.8ｔ×2（1基は予備）</t>
    <rPh sb="8" eb="9">
      <t>キ</t>
    </rPh>
    <rPh sb="10" eb="12">
      <t>ヨビ</t>
    </rPh>
    <phoneticPr fontId="1"/>
  </si>
  <si>
    <t>場内：ロードヒーティング</t>
    <rPh sb="0" eb="2">
      <t>ジョウナイ</t>
    </rPh>
    <phoneticPr fontId="1"/>
  </si>
  <si>
    <t>18％以上</t>
    <rPh sb="3" eb="5">
      <t>イジョウ</t>
    </rPh>
    <phoneticPr fontId="1"/>
  </si>
  <si>
    <t>鉄内筒+RC外筒</t>
    <phoneticPr fontId="1"/>
  </si>
  <si>
    <t>鉄骨</t>
  </si>
  <si>
    <t>メタン発酵施設、リサイクル施設、汚泥再生処理センターが併設</t>
    <phoneticPr fontId="1"/>
  </si>
  <si>
    <t>㈱タクマ</t>
  </si>
  <si>
    <t>メタン発酵</t>
  </si>
  <si>
    <t>焼却に含む</t>
    <rPh sb="0" eb="2">
      <t>ショウキャク</t>
    </rPh>
    <rPh sb="3" eb="4">
      <t>フク</t>
    </rPh>
    <phoneticPr fontId="1"/>
  </si>
  <si>
    <t>破砕装置、選別装置：3.0t/h</t>
    <rPh sb="0" eb="2">
      <t>ハサイ</t>
    </rPh>
    <rPh sb="2" eb="4">
      <t>ソウチ</t>
    </rPh>
    <rPh sb="5" eb="7">
      <t>センベツ</t>
    </rPh>
    <rPh sb="7" eb="9">
      <t>ソウチ</t>
    </rPh>
    <phoneticPr fontId="1"/>
  </si>
  <si>
    <t>泉北環境整備施設組合</t>
    <rPh sb="0" eb="2">
      <t>センボク</t>
    </rPh>
    <rPh sb="2" eb="4">
      <t>カンキョウ</t>
    </rPh>
    <rPh sb="4" eb="6">
      <t>セイビ</t>
    </rPh>
    <rPh sb="6" eb="8">
      <t>シセツ</t>
    </rPh>
    <rPh sb="8" eb="10">
      <t>クミアイ</t>
    </rPh>
    <phoneticPr fontId="1"/>
  </si>
  <si>
    <t>泉北クリーンセンター</t>
    <rPh sb="0" eb="2">
      <t>センボク</t>
    </rPh>
    <phoneticPr fontId="1"/>
  </si>
  <si>
    <t>大阪府和泉市舞町87番地</t>
    <rPh sb="0" eb="3">
      <t>オオサカフ</t>
    </rPh>
    <rPh sb="3" eb="6">
      <t>イズミシ</t>
    </rPh>
    <rPh sb="6" eb="7">
      <t>マイ</t>
    </rPh>
    <rPh sb="7" eb="8">
      <t>マチ</t>
    </rPh>
    <rPh sb="10" eb="12">
      <t>バンチ</t>
    </rPh>
    <phoneticPr fontId="1"/>
  </si>
  <si>
    <t>30ｔ×2基</t>
    <rPh sb="5" eb="6">
      <t>キ</t>
    </rPh>
    <phoneticPr fontId="1"/>
  </si>
  <si>
    <t>8,333㎥以上(5日分以上）</t>
    <rPh sb="6" eb="8">
      <t>イジョウ</t>
    </rPh>
    <rPh sb="10" eb="11">
      <t>ニチ</t>
    </rPh>
    <rPh sb="12" eb="13">
      <t>イ</t>
    </rPh>
    <rPh sb="13" eb="14">
      <t>ウエ</t>
    </rPh>
    <phoneticPr fontId="1"/>
  </si>
  <si>
    <t>水噴射・ボイラー併用（半ボイラー）</t>
  </si>
  <si>
    <t>活性炭吸着塔</t>
  </si>
  <si>
    <t>なし</t>
    <phoneticPr fontId="1"/>
  </si>
  <si>
    <t>ある</t>
    <phoneticPr fontId="1"/>
  </si>
  <si>
    <t>RC</t>
  </si>
  <si>
    <t>約34,500</t>
    <rPh sb="0" eb="1">
      <t>ヤク</t>
    </rPh>
    <phoneticPr fontId="1"/>
  </si>
  <si>
    <t>エクシオグループ㈱</t>
  </si>
  <si>
    <t>栃木市</t>
    <rPh sb="0" eb="3">
      <t>トチギシ</t>
    </rPh>
    <phoneticPr fontId="1"/>
  </si>
  <si>
    <t>とちぎクリーンプラザ</t>
    <phoneticPr fontId="1"/>
  </si>
  <si>
    <r>
      <t>3400m</t>
    </r>
    <r>
      <rPr>
        <vertAlign val="superscript"/>
        <sz val="10"/>
        <color theme="1"/>
        <rFont val="ＭＳ ゴシック"/>
        <family val="3"/>
        <charset val="128"/>
      </rPr>
      <t>3</t>
    </r>
    <phoneticPr fontId="1"/>
  </si>
  <si>
    <t>－</t>
    <phoneticPr fontId="1"/>
  </si>
  <si>
    <t>無し</t>
    <rPh sb="0" eb="1">
      <t>ナ</t>
    </rPh>
    <phoneticPr fontId="1"/>
  </si>
  <si>
    <t>道路骨材</t>
  </si>
  <si>
    <t>日鉄エンジニアリング㈱</t>
  </si>
  <si>
    <t>豊橋市</t>
    <rPh sb="0" eb="3">
      <t>トヨハシシ</t>
    </rPh>
    <phoneticPr fontId="1"/>
  </si>
  <si>
    <t>愛知県豊橋市豊栄町地内</t>
    <phoneticPr fontId="1"/>
  </si>
  <si>
    <t>30t×3基</t>
    <rPh sb="5" eb="6">
      <t>キ</t>
    </rPh>
    <phoneticPr fontId="1"/>
  </si>
  <si>
    <t>15,530m3（7日分）</t>
    <phoneticPr fontId="1"/>
  </si>
  <si>
    <t>4.8t×2基(交互運転)</t>
    <rPh sb="6" eb="7">
      <t>キ</t>
    </rPh>
    <rPh sb="8" eb="12">
      <t>コウゴウンテン</t>
    </rPh>
    <phoneticPr fontId="1"/>
  </si>
  <si>
    <t>触媒</t>
  </si>
  <si>
    <t>約20,070</t>
    <rPh sb="0" eb="1">
      <t>ヤク</t>
    </rPh>
    <phoneticPr fontId="1"/>
  </si>
  <si>
    <t>約8,120</t>
    <rPh sb="0" eb="1">
      <t>ヤク</t>
    </rPh>
    <phoneticPr fontId="1"/>
  </si>
  <si>
    <t>エスエヌ環境テクノロジー㈱</t>
  </si>
  <si>
    <t>敦賀市</t>
    <rPh sb="0" eb="3">
      <t>ツルガシ</t>
    </rPh>
    <phoneticPr fontId="1"/>
  </si>
  <si>
    <t>新清掃センター</t>
    <rPh sb="0" eb="3">
      <t>シンセイソウ</t>
    </rPh>
    <phoneticPr fontId="1"/>
  </si>
  <si>
    <t>福井県敦賀市櫛川地内</t>
    <rPh sb="0" eb="3">
      <t>フクイケン</t>
    </rPh>
    <rPh sb="3" eb="6">
      <t>ツルガシ</t>
    </rPh>
    <rPh sb="6" eb="7">
      <t>クシ</t>
    </rPh>
    <rPh sb="7" eb="8">
      <t>カワ</t>
    </rPh>
    <rPh sb="8" eb="9">
      <t>チ</t>
    </rPh>
    <rPh sb="9" eb="10">
      <t>ナイ</t>
    </rPh>
    <phoneticPr fontId="1"/>
  </si>
  <si>
    <t>土建分離</t>
  </si>
  <si>
    <t>3700㎥以上</t>
    <rPh sb="5" eb="7">
      <t>イジョウ</t>
    </rPh>
    <phoneticPr fontId="1"/>
  </si>
  <si>
    <t>2.76t×2基</t>
    <rPh sb="7" eb="8">
      <t>キ</t>
    </rPh>
    <phoneticPr fontId="1"/>
  </si>
  <si>
    <t>1.0t/h×1基</t>
    <rPh sb="8" eb="9">
      <t>キ</t>
    </rPh>
    <phoneticPr fontId="1"/>
  </si>
  <si>
    <t>ロードヒーティング</t>
    <phoneticPr fontId="1"/>
  </si>
  <si>
    <t>磁選</t>
    <rPh sb="0" eb="2">
      <t>ジセン</t>
    </rPh>
    <phoneticPr fontId="1"/>
  </si>
  <si>
    <t>埋立処分</t>
  </si>
  <si>
    <t>工場棟に含む</t>
    <rPh sb="0" eb="3">
      <t>コウジョウトウ</t>
    </rPh>
    <rPh sb="4" eb="5">
      <t>フク</t>
    </rPh>
    <phoneticPr fontId="1"/>
  </si>
  <si>
    <t>赤穂市</t>
    <rPh sb="0" eb="3">
      <t>アコウシ</t>
    </rPh>
    <phoneticPr fontId="1"/>
  </si>
  <si>
    <t>美化センター</t>
    <phoneticPr fontId="1"/>
  </si>
  <si>
    <t>自治体単独</t>
  </si>
  <si>
    <t>流動床</t>
  </si>
  <si>
    <t>3％以下</t>
    <rPh sb="2" eb="4">
      <t>イカ</t>
    </rPh>
    <phoneticPr fontId="1"/>
  </si>
  <si>
    <t>8.76K値</t>
    <rPh sb="5" eb="6">
      <t>アタイ</t>
    </rPh>
    <phoneticPr fontId="1"/>
  </si>
  <si>
    <t>20ｔ×1基
40ｔ×1基</t>
    <rPh sb="5" eb="6">
      <t>キ</t>
    </rPh>
    <rPh sb="12" eb="13">
      <t>キ</t>
    </rPh>
    <phoneticPr fontId="1"/>
  </si>
  <si>
    <t>12t×1基</t>
    <rPh sb="5" eb="6">
      <t>キ</t>
    </rPh>
    <phoneticPr fontId="1"/>
  </si>
  <si>
    <t>2.5t/h×2基</t>
    <rPh sb="8" eb="9">
      <t>キ</t>
    </rPh>
    <phoneticPr fontId="1"/>
  </si>
  <si>
    <t>キレート添付</t>
    <rPh sb="4" eb="6">
      <t>テンプ</t>
    </rPh>
    <phoneticPr fontId="1"/>
  </si>
  <si>
    <t>コンクリート骨材</t>
  </si>
  <si>
    <t>基幹改良は熱回収施設のみ実施</t>
    <rPh sb="0" eb="2">
      <t>キカン</t>
    </rPh>
    <rPh sb="2" eb="4">
      <t>カイリョウ</t>
    </rPh>
    <rPh sb="5" eb="8">
      <t>ネツカイシュウ</t>
    </rPh>
    <rPh sb="8" eb="10">
      <t>シセツ</t>
    </rPh>
    <rPh sb="12" eb="14">
      <t>ジッシ</t>
    </rPh>
    <phoneticPr fontId="1"/>
  </si>
  <si>
    <t>門真市</t>
    <rPh sb="0" eb="3">
      <t>カドマシ</t>
    </rPh>
    <phoneticPr fontId="1"/>
  </si>
  <si>
    <t>門真市クリーンセンター</t>
    <rPh sb="0" eb="3">
      <t>カドマシ</t>
    </rPh>
    <phoneticPr fontId="1"/>
  </si>
  <si>
    <t>他JV</t>
  </si>
  <si>
    <t>10％以下</t>
    <rPh sb="3" eb="5">
      <t>イカ</t>
    </rPh>
    <phoneticPr fontId="1"/>
  </si>
  <si>
    <t>30t×1基</t>
    <rPh sb="5" eb="6">
      <t>キ</t>
    </rPh>
    <phoneticPr fontId="1"/>
  </si>
  <si>
    <t>2基</t>
    <rPh sb="1" eb="2">
      <t>キ</t>
    </rPh>
    <phoneticPr fontId="1"/>
  </si>
  <si>
    <t>川崎重工業㈱</t>
  </si>
  <si>
    <t>宝塚市</t>
    <rPh sb="0" eb="3">
      <t>タカラヅカシ</t>
    </rPh>
    <phoneticPr fontId="1"/>
  </si>
  <si>
    <t>宝塚市クリーンセンター</t>
    <rPh sb="0" eb="3">
      <t>タカラヅカシ</t>
    </rPh>
    <phoneticPr fontId="1"/>
  </si>
  <si>
    <t>兵庫県宝塚市小浜1丁目2番15号</t>
    <rPh sb="0" eb="3">
      <t>ヒョウゴケン</t>
    </rPh>
    <rPh sb="3" eb="6">
      <t>タカラヅカシ</t>
    </rPh>
    <rPh sb="6" eb="8">
      <t>オバマ</t>
    </rPh>
    <rPh sb="9" eb="11">
      <t>チョウメ</t>
    </rPh>
    <rPh sb="12" eb="13">
      <t>バン</t>
    </rPh>
    <rPh sb="15" eb="16">
      <t>ゴウ</t>
    </rPh>
    <phoneticPr fontId="1"/>
  </si>
  <si>
    <t>循環交付金</t>
    <phoneticPr fontId="1"/>
  </si>
  <si>
    <t>機械・土建JV</t>
    <phoneticPr fontId="1"/>
  </si>
  <si>
    <t>24（仮設リサ含む）</t>
    <rPh sb="3" eb="5">
      <t>カセツ</t>
    </rPh>
    <rPh sb="7" eb="8">
      <t>フク</t>
    </rPh>
    <phoneticPr fontId="1"/>
  </si>
  <si>
    <t>7,792㎥
(7日分)</t>
    <rPh sb="9" eb="11">
      <t>ニチブン</t>
    </rPh>
    <phoneticPr fontId="1"/>
  </si>
  <si>
    <t>5.5t×2基</t>
    <rPh sb="6" eb="7">
      <t>キ</t>
    </rPh>
    <phoneticPr fontId="1"/>
  </si>
  <si>
    <t>7.1t/5h×1基</t>
    <rPh sb="9" eb="10">
      <t>キ</t>
    </rPh>
    <phoneticPr fontId="1"/>
  </si>
  <si>
    <t>あり</t>
    <phoneticPr fontId="1"/>
  </si>
  <si>
    <t>県央県南広域環境組合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phoneticPr fontId="1"/>
  </si>
  <si>
    <t>県央県南クリーンセンター</t>
    <rPh sb="0" eb="4">
      <t>ケンオウ</t>
    </rPh>
    <phoneticPr fontId="1"/>
  </si>
  <si>
    <t>長崎県諫早市福田町1250番地</t>
    <rPh sb="0" eb="3">
      <t>ナガサキケン</t>
    </rPh>
    <rPh sb="3" eb="6">
      <t>イサハヤシ</t>
    </rPh>
    <rPh sb="6" eb="9">
      <t>フクダマチ</t>
    </rPh>
    <rPh sb="13" eb="15">
      <t>バンチ</t>
    </rPh>
    <phoneticPr fontId="1"/>
  </si>
  <si>
    <t>30t×4基</t>
    <rPh sb="5" eb="6">
      <t>キ</t>
    </rPh>
    <phoneticPr fontId="1"/>
  </si>
  <si>
    <t>9,500m3
(7日分)</t>
    <rPh sb="10" eb="12">
      <t>カブン</t>
    </rPh>
    <phoneticPr fontId="1"/>
  </si>
  <si>
    <t>4.0t×2基</t>
    <rPh sb="6" eb="7">
      <t>キ</t>
    </rPh>
    <phoneticPr fontId="1"/>
  </si>
  <si>
    <t>2t/h×1基</t>
    <rPh sb="6" eb="7">
      <t>キ</t>
    </rPh>
    <phoneticPr fontId="1"/>
  </si>
  <si>
    <t>管理棟は既設流用</t>
    <rPh sb="0" eb="3">
      <t>カンリトウ</t>
    </rPh>
    <rPh sb="4" eb="8">
      <t>キセツリュウヨウ</t>
    </rPh>
    <phoneticPr fontId="1"/>
  </si>
  <si>
    <t>東京二十三区清掃一部事務組合</t>
    <rPh sb="0" eb="2">
      <t>トウキョウ</t>
    </rPh>
    <rPh sb="2" eb="6">
      <t>ニジュウサンク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1"/>
  </si>
  <si>
    <t>千歳清掃工場</t>
    <rPh sb="0" eb="6">
      <t>チトセセイソウコウジョウ</t>
    </rPh>
    <phoneticPr fontId="1"/>
  </si>
  <si>
    <t>世田谷区八幡山二丁目7番1号</t>
    <rPh sb="0" eb="4">
      <t>セタガヤク</t>
    </rPh>
    <rPh sb="4" eb="7">
      <t>ハチマンヤマ</t>
    </rPh>
    <rPh sb="7" eb="10">
      <t>ニチョウメ</t>
    </rPh>
    <rPh sb="11" eb="12">
      <t>バン</t>
    </rPh>
    <rPh sb="13" eb="14">
      <t>ゴウ</t>
    </rPh>
    <phoneticPr fontId="1"/>
  </si>
  <si>
    <t>CO/30ppm</t>
    <phoneticPr fontId="1"/>
  </si>
  <si>
    <t>20t ×2基</t>
    <rPh sb="6" eb="7">
      <t>キ</t>
    </rPh>
    <phoneticPr fontId="1"/>
  </si>
  <si>
    <t>9,600m3
(約5日分)</t>
    <rPh sb="9" eb="10">
      <t>ヤク</t>
    </rPh>
    <rPh sb="11" eb="12">
      <t>ヒ</t>
    </rPh>
    <rPh sb="12" eb="13">
      <t>ブン</t>
    </rPh>
    <phoneticPr fontId="1"/>
  </si>
  <si>
    <t>6.0t×2基</t>
    <rPh sb="6" eb="7">
      <t>キ</t>
    </rPh>
    <phoneticPr fontId="1"/>
  </si>
  <si>
    <t>冷房</t>
    <phoneticPr fontId="1"/>
  </si>
  <si>
    <t>温水プール</t>
    <phoneticPr fontId="1"/>
  </si>
  <si>
    <t>工場棟合棟</t>
    <rPh sb="0" eb="2">
      <t>コウジョウ</t>
    </rPh>
    <rPh sb="2" eb="3">
      <t>トウ</t>
    </rPh>
    <rPh sb="3" eb="4">
      <t>ア</t>
    </rPh>
    <rPh sb="4" eb="5">
      <t>トウ</t>
    </rPh>
    <phoneticPr fontId="1"/>
  </si>
  <si>
    <t>小計</t>
    <rPh sb="0" eb="2">
      <t>ショウケイ</t>
    </rPh>
    <phoneticPr fontId="1"/>
  </si>
  <si>
    <t>約21</t>
    <rPh sb="0" eb="1">
      <t>ヤク</t>
    </rPh>
    <phoneticPr fontId="1"/>
  </si>
  <si>
    <t>5t×2基</t>
    <rPh sb="4" eb="5">
      <t>キ</t>
    </rPh>
    <phoneticPr fontId="1"/>
  </si>
  <si>
    <t>約300</t>
    <rPh sb="0" eb="1">
      <t>ヤク</t>
    </rPh>
    <phoneticPr fontId="1"/>
  </si>
  <si>
    <t>1.0t/h×１基</t>
    <rPh sb="8" eb="9">
      <t>キ</t>
    </rPh>
    <phoneticPr fontId="1"/>
  </si>
  <si>
    <t>0.88ｔ/h×１基</t>
    <rPh sb="9" eb="10">
      <t>キ</t>
    </rPh>
    <phoneticPr fontId="1"/>
  </si>
  <si>
    <t>荏原環境プラント㈱</t>
  </si>
  <si>
    <t>小山広域保健衛生組合</t>
    <rPh sb="0" eb="10">
      <t>オヤマコウイキホケンエイセイクミアイ</t>
    </rPh>
    <phoneticPr fontId="1"/>
  </si>
  <si>
    <t>第２期エネルギー回収推進施設</t>
    <phoneticPr fontId="1"/>
  </si>
  <si>
    <t xml:space="preserve">100ppm(1 時間平均) 
30ppm(4 時間平均) </t>
    <phoneticPr fontId="1"/>
  </si>
  <si>
    <t>40ｔ（最大秤量）×2基</t>
    <phoneticPr fontId="1"/>
  </si>
  <si>
    <t>6,300㎥(7日分)以上</t>
    <rPh sb="8" eb="10">
      <t>ニチブン</t>
    </rPh>
    <phoneticPr fontId="1"/>
  </si>
  <si>
    <t>定格荷重2.8t×3基(内1基予備)</t>
    <rPh sb="12" eb="13">
      <t>ウチ</t>
    </rPh>
    <rPh sb="14" eb="15">
      <t>キ</t>
    </rPh>
    <rPh sb="15" eb="17">
      <t>ヨビ</t>
    </rPh>
    <phoneticPr fontId="1"/>
  </si>
  <si>
    <t>3.2ｔ/5ｈ×1基</t>
    <phoneticPr fontId="1"/>
  </si>
  <si>
    <t>4,680kW</t>
    <phoneticPr fontId="1"/>
  </si>
  <si>
    <t>高山市</t>
    <rPh sb="0" eb="3">
      <t>タカヤマシ</t>
    </rPh>
    <phoneticPr fontId="1"/>
  </si>
  <si>
    <t>高山市ごみ処理施設</t>
    <rPh sb="0" eb="3">
      <t>タカヤマシ</t>
    </rPh>
    <rPh sb="5" eb="7">
      <t>ショリ</t>
    </rPh>
    <rPh sb="7" eb="9">
      <t>シセツ</t>
    </rPh>
    <phoneticPr fontId="1"/>
  </si>
  <si>
    <t>1488(kcal/kg)</t>
  </si>
  <si>
    <t>2034(kcal/kg)</t>
  </si>
  <si>
    <t>2580(kcal/kg)</t>
  </si>
  <si>
    <t>5%以下
（乾灰可）</t>
    <rPh sb="2" eb="4">
      <t>イカ</t>
    </rPh>
    <rPh sb="6" eb="7">
      <t>イヌイ</t>
    </rPh>
    <rPh sb="7" eb="8">
      <t>ハイ</t>
    </rPh>
    <rPh sb="8" eb="9">
      <t>カ</t>
    </rPh>
    <phoneticPr fontId="1"/>
  </si>
  <si>
    <t>30ｔ（最大秤量）×2基</t>
  </si>
  <si>
    <t>2,400㎥以上</t>
    <rPh sb="6" eb="8">
      <t>イジョウ</t>
    </rPh>
    <phoneticPr fontId="1"/>
  </si>
  <si>
    <t>吊上荷重3.6t×2基</t>
    <rPh sb="0" eb="1">
      <t>ツ</t>
    </rPh>
    <rPh sb="1" eb="2">
      <t>ア</t>
    </rPh>
    <phoneticPr fontId="1"/>
  </si>
  <si>
    <t>10 t/5h×１基</t>
    <rPh sb="9" eb="10">
      <t>キ</t>
    </rPh>
    <phoneticPr fontId="1"/>
  </si>
  <si>
    <t>微粉重曹</t>
    <rPh sb="0" eb="2">
      <t>ビフン</t>
    </rPh>
    <rPh sb="2" eb="4">
      <t>ジュウソウ</t>
    </rPh>
    <phoneticPr fontId="1"/>
  </si>
  <si>
    <t>蒸気供給</t>
    <rPh sb="0" eb="4">
      <t>ジョウキキョウキュウ</t>
    </rPh>
    <phoneticPr fontId="1"/>
  </si>
  <si>
    <t>ロードヒーティング</t>
  </si>
  <si>
    <t>900kW</t>
  </si>
  <si>
    <t>蒸気：約150℃、0.5MPa、最大流量3t/h</t>
    <rPh sb="0" eb="2">
      <t>ジョウキ</t>
    </rPh>
    <rPh sb="3" eb="4">
      <t>ヤク</t>
    </rPh>
    <rPh sb="16" eb="20">
      <t>サイダイリュウリョウ</t>
    </rPh>
    <phoneticPr fontId="1"/>
  </si>
  <si>
    <t>キレート剤添加</t>
    <rPh sb="4" eb="5">
      <t>ザイ</t>
    </rPh>
    <rPh sb="5" eb="7">
      <t>テンカ</t>
    </rPh>
    <phoneticPr fontId="1"/>
  </si>
  <si>
    <t>設計変更により延床面積などの変更の可能性が高い</t>
    <rPh sb="0" eb="2">
      <t>セッケイ</t>
    </rPh>
    <rPh sb="2" eb="4">
      <t>ヘンコウ</t>
    </rPh>
    <rPh sb="7" eb="9">
      <t>ノベユカ</t>
    </rPh>
    <rPh sb="9" eb="11">
      <t>メンセキ</t>
    </rPh>
    <rPh sb="14" eb="16">
      <t>ヘンコウ</t>
    </rPh>
    <rPh sb="17" eb="19">
      <t>カノウ</t>
    </rPh>
    <rPh sb="19" eb="20">
      <t>セイ</t>
    </rPh>
    <rPh sb="21" eb="22">
      <t>タカ</t>
    </rPh>
    <phoneticPr fontId="1"/>
  </si>
  <si>
    <t>鯖江広域衛生施設組合</t>
    <rPh sb="0" eb="10">
      <t>サバエコウイキエイセイシセツクミアイ</t>
    </rPh>
    <phoneticPr fontId="1"/>
  </si>
  <si>
    <t>鯖江クリーンセンター</t>
    <rPh sb="0" eb="2">
      <t>サバエ</t>
    </rPh>
    <phoneticPr fontId="1"/>
  </si>
  <si>
    <t>福井県鯖江市西番町第15号11番地</t>
    <rPh sb="0" eb="2">
      <t>フクイ</t>
    </rPh>
    <rPh sb="2" eb="3">
      <t>ケン</t>
    </rPh>
    <rPh sb="3" eb="5">
      <t>サバエ</t>
    </rPh>
    <rPh sb="5" eb="6">
      <t>シ</t>
    </rPh>
    <rPh sb="6" eb="9">
      <t>ニシバンチョウ</t>
    </rPh>
    <rPh sb="9" eb="10">
      <t>ダイ</t>
    </rPh>
    <rPh sb="12" eb="13">
      <t>ゴウ</t>
    </rPh>
    <rPh sb="15" eb="17">
      <t>バンチ</t>
    </rPh>
    <phoneticPr fontId="1"/>
  </si>
  <si>
    <t>施設整備交付金</t>
  </si>
  <si>
    <t>30ｔ（最大秤量）×3基</t>
    <rPh sb="4" eb="6">
      <t>サイダイ</t>
    </rPh>
    <rPh sb="6" eb="8">
      <t>ヒョウリョウ</t>
    </rPh>
    <rPh sb="11" eb="12">
      <t>キ</t>
    </rPh>
    <phoneticPr fontId="1"/>
  </si>
  <si>
    <t>4,400㎥以上</t>
    <phoneticPr fontId="1"/>
  </si>
  <si>
    <t>定格荷重1.2t</t>
    <phoneticPr fontId="1"/>
  </si>
  <si>
    <t>14.0t/日×1基（せん断式）
6.0t/日×1基（高速回転式）</t>
    <rPh sb="6" eb="7">
      <t>ニチ</t>
    </rPh>
    <rPh sb="9" eb="10">
      <t>キ</t>
    </rPh>
    <rPh sb="13" eb="14">
      <t>ダン</t>
    </rPh>
    <rPh sb="14" eb="15">
      <t>シキ</t>
    </rPh>
    <rPh sb="27" eb="32">
      <t>コウソクカイテンシキ</t>
    </rPh>
    <phoneticPr fontId="1"/>
  </si>
  <si>
    <t>西番スポーツセンター利用</t>
    <phoneticPr fontId="1"/>
  </si>
  <si>
    <t>2,500kW</t>
    <phoneticPr fontId="1"/>
  </si>
  <si>
    <t>汚泥混焼</t>
    <rPh sb="0" eb="4">
      <t>オデイコンショウ</t>
    </rPh>
    <phoneticPr fontId="1"/>
  </si>
  <si>
    <t>蒲郡市</t>
    <rPh sb="0" eb="3">
      <t>ガマゴオリシ</t>
    </rPh>
    <phoneticPr fontId="1"/>
  </si>
  <si>
    <t>蒲郡市クリーンセンター</t>
    <rPh sb="0" eb="3">
      <t>ガマゴオリシ</t>
    </rPh>
    <phoneticPr fontId="1"/>
  </si>
  <si>
    <t>愛知県蒲郡市西浦町口田土1番地</t>
    <rPh sb="0" eb="3">
      <t>アイチケン</t>
    </rPh>
    <rPh sb="3" eb="6">
      <t>ガマゴオリシ</t>
    </rPh>
    <rPh sb="6" eb="8">
      <t>ニシウラ</t>
    </rPh>
    <rPh sb="8" eb="9">
      <t>マチ</t>
    </rPh>
    <rPh sb="9" eb="10">
      <t>クチ</t>
    </rPh>
    <rPh sb="10" eb="11">
      <t>タ</t>
    </rPh>
    <rPh sb="11" eb="12">
      <t>ツチ</t>
    </rPh>
    <rPh sb="13" eb="15">
      <t>バンチ</t>
    </rPh>
    <phoneticPr fontId="1"/>
  </si>
  <si>
    <t>都市ごみ</t>
    <phoneticPr fontId="1"/>
  </si>
  <si>
    <t>0.02g/m3N以下</t>
    <phoneticPr fontId="1"/>
  </si>
  <si>
    <t>114mg/m3N以下(12%O2換算)</t>
    <phoneticPr fontId="1"/>
  </si>
  <si>
    <t>60ppm以下(12%O2換算)</t>
    <rPh sb="5" eb="7">
      <t>イカ</t>
    </rPh>
    <phoneticPr fontId="1"/>
  </si>
  <si>
    <t>120ppm以下(12%O2換算)</t>
    <rPh sb="6" eb="8">
      <t>イカ</t>
    </rPh>
    <phoneticPr fontId="1"/>
  </si>
  <si>
    <t>0.5ng-TEQ/m3N以下(12%O2換算)</t>
    <phoneticPr fontId="1"/>
  </si>
  <si>
    <t>50μg/m3N以下(12%O2換算)</t>
    <rPh sb="8" eb="10">
      <t>イカ</t>
    </rPh>
    <phoneticPr fontId="1"/>
  </si>
  <si>
    <t>一酸化炭素濃度　50ppm 以下(煙突出口、O212%換算、4 時間平均値)</t>
    <rPh sb="0" eb="3">
      <t>イッサンカ</t>
    </rPh>
    <rPh sb="3" eb="5">
      <t>タンソ</t>
    </rPh>
    <rPh sb="5" eb="7">
      <t>ノウド</t>
    </rPh>
    <phoneticPr fontId="1"/>
  </si>
  <si>
    <t>30t×1基
20t×1基</t>
    <rPh sb="5" eb="6">
      <t>キ</t>
    </rPh>
    <rPh sb="12" eb="13">
      <t>キ</t>
    </rPh>
    <phoneticPr fontId="1"/>
  </si>
  <si>
    <t>1.365t×2基</t>
    <rPh sb="8" eb="9">
      <t>キ</t>
    </rPh>
    <phoneticPr fontId="1"/>
  </si>
  <si>
    <t>1t/h×1基
可燃性ごみ切断機</t>
    <rPh sb="6" eb="7">
      <t>キ</t>
    </rPh>
    <rPh sb="8" eb="11">
      <t>カネンセイ</t>
    </rPh>
    <rPh sb="13" eb="16">
      <t>セツダンキ</t>
    </rPh>
    <phoneticPr fontId="1"/>
  </si>
  <si>
    <t>106kW</t>
    <phoneticPr fontId="1"/>
  </si>
  <si>
    <t>合棟</t>
    <rPh sb="0" eb="1">
      <t>ア</t>
    </rPh>
    <rPh sb="1" eb="2">
      <t>トウ</t>
    </rPh>
    <phoneticPr fontId="1"/>
  </si>
  <si>
    <t>湖西市</t>
    <rPh sb="0" eb="3">
      <t>コサイシ</t>
    </rPh>
    <phoneticPr fontId="1"/>
  </si>
  <si>
    <t>湖西市環境センター</t>
    <rPh sb="0" eb="3">
      <t>コサイシ</t>
    </rPh>
    <rPh sb="3" eb="5">
      <t>カンキョウ</t>
    </rPh>
    <phoneticPr fontId="1"/>
  </si>
  <si>
    <t>静岡県湖西市吉美 3294−47</t>
    <phoneticPr fontId="1"/>
  </si>
  <si>
    <t>RO</t>
    <phoneticPr fontId="1"/>
  </si>
  <si>
    <t>一括発注</t>
    <rPh sb="0" eb="2">
      <t>イッカツ</t>
    </rPh>
    <rPh sb="2" eb="4">
      <t>ハッチュウ</t>
    </rPh>
    <phoneticPr fontId="1"/>
  </si>
  <si>
    <t>dry 16300J/g
wet 990J/g</t>
    <phoneticPr fontId="1"/>
  </si>
  <si>
    <t>1%以下</t>
    <rPh sb="2" eb="4">
      <t>イカ</t>
    </rPh>
    <phoneticPr fontId="1"/>
  </si>
  <si>
    <t>0.02g/㎥ N以下</t>
    <rPh sb="9" eb="11">
      <t>イカ</t>
    </rPh>
    <phoneticPr fontId="1"/>
  </si>
  <si>
    <t>建設当初
25t×1基</t>
    <rPh sb="0" eb="2">
      <t>ケンセツ</t>
    </rPh>
    <rPh sb="2" eb="4">
      <t>トウショ</t>
    </rPh>
    <rPh sb="10" eb="11">
      <t>キ</t>
    </rPh>
    <phoneticPr fontId="1"/>
  </si>
  <si>
    <t>2000㎥</t>
    <phoneticPr fontId="1"/>
  </si>
  <si>
    <t>1.56t×2基</t>
    <rPh sb="7" eb="8">
      <t>キ</t>
    </rPh>
    <phoneticPr fontId="1"/>
  </si>
  <si>
    <t>300kW</t>
    <phoneticPr fontId="1"/>
  </si>
  <si>
    <t>八戸地域広域市町村圏事務組合</t>
    <phoneticPr fontId="1"/>
  </si>
  <si>
    <t>八戸清掃工場第一工場</t>
    <phoneticPr fontId="1"/>
  </si>
  <si>
    <t>その他国庫補助</t>
  </si>
  <si>
    <t>継続</t>
    <rPh sb="0" eb="2">
      <t>ケイゾク</t>
    </rPh>
    <phoneticPr fontId="1"/>
  </si>
  <si>
    <t>ー</t>
    <phoneticPr fontId="1"/>
  </si>
  <si>
    <t>0.04g/m3N以下</t>
  </si>
  <si>
    <t>700mg/m3N以下(12%O2換算)</t>
  </si>
  <si>
    <t>250m3N/h以下(12%O2換算)</t>
  </si>
  <si>
    <t>K値=6以下</t>
  </si>
  <si>
    <t>1ng-TEQ/m3N以下(12%O2換算)</t>
  </si>
  <si>
    <t>0.005ｍｇ/ｌ</t>
    <phoneticPr fontId="1"/>
  </si>
  <si>
    <t>　3日分（900t）</t>
    <rPh sb="2" eb="3">
      <t>ニチ</t>
    </rPh>
    <rPh sb="3" eb="4">
      <t>ブン</t>
    </rPh>
    <phoneticPr fontId="1"/>
  </si>
  <si>
    <t>7.0m3</t>
    <phoneticPr fontId="1"/>
  </si>
  <si>
    <t>1300kW</t>
    <phoneticPr fontId="1"/>
  </si>
  <si>
    <t>流山市</t>
    <rPh sb="0" eb="3">
      <t>ナガレヤマシ</t>
    </rPh>
    <phoneticPr fontId="1"/>
  </si>
  <si>
    <t>流山市クリーンセンター</t>
    <rPh sb="0" eb="3">
      <t>ナガレヤマシ</t>
    </rPh>
    <phoneticPr fontId="1"/>
  </si>
  <si>
    <t>千葉県流山市大字下花輪191番地</t>
    <rPh sb="0" eb="3">
      <t>チバケン</t>
    </rPh>
    <rPh sb="3" eb="6">
      <t>ナガレヤマシ</t>
    </rPh>
    <rPh sb="6" eb="8">
      <t>オオアザ</t>
    </rPh>
    <rPh sb="8" eb="11">
      <t>シモハナワ</t>
    </rPh>
    <rPh sb="14" eb="16">
      <t>バンチ</t>
    </rPh>
    <phoneticPr fontId="1"/>
  </si>
  <si>
    <t>0.005g/m3N以下</t>
    <phoneticPr fontId="1"/>
  </si>
  <si>
    <t>16mg/m3N以下(12%O2換算)</t>
    <phoneticPr fontId="1"/>
  </si>
  <si>
    <t>30m3N/h以下(12%O2換算)</t>
    <phoneticPr fontId="1"/>
  </si>
  <si>
    <t>K値=9以下</t>
    <phoneticPr fontId="1"/>
  </si>
  <si>
    <t>0.01ng-TEQ/m3N以下(12%O2換算)</t>
    <phoneticPr fontId="1"/>
  </si>
  <si>
    <t>0.03mg/m3(NTP)以下</t>
    <phoneticPr fontId="1"/>
  </si>
  <si>
    <t>4.0t/h（定格荷重）×2基</t>
    <rPh sb="7" eb="9">
      <t>テイカク</t>
    </rPh>
    <rPh sb="9" eb="11">
      <t>カジュウ</t>
    </rPh>
    <rPh sb="14" eb="15">
      <t>キ</t>
    </rPh>
    <phoneticPr fontId="1"/>
  </si>
  <si>
    <t>12t/h×2基</t>
    <rPh sb="7" eb="8">
      <t>キ</t>
    </rPh>
    <phoneticPr fontId="1"/>
  </si>
  <si>
    <t>3000kW</t>
    <phoneticPr fontId="1"/>
  </si>
  <si>
    <t>青森県八戸市大字櫛引字取揚石1番地1</t>
    <phoneticPr fontId="1"/>
  </si>
  <si>
    <t>日立造船㈱</t>
  </si>
  <si>
    <t>久喜市</t>
    <rPh sb="0" eb="3">
      <t>クキシ</t>
    </rPh>
    <phoneticPr fontId="1"/>
  </si>
  <si>
    <t>契約金額に含む</t>
    <rPh sb="0" eb="4">
      <t>ケイヤクキンガク</t>
    </rPh>
    <rPh sb="5" eb="6">
      <t>フク</t>
    </rPh>
    <phoneticPr fontId="1"/>
  </si>
  <si>
    <t>30t×3基</t>
    <rPh sb="5" eb="6">
      <t>モトイ</t>
    </rPh>
    <phoneticPr fontId="1"/>
  </si>
  <si>
    <t>5,599㎥(7日分)</t>
    <rPh sb="8" eb="10">
      <t>ニチブン</t>
    </rPh>
    <phoneticPr fontId="1"/>
  </si>
  <si>
    <t>4.5t×2基</t>
    <rPh sb="6" eb="7">
      <t>モトイ</t>
    </rPh>
    <phoneticPr fontId="1"/>
  </si>
  <si>
    <t>4.9t×1基</t>
    <rPh sb="6" eb="7">
      <t>キ</t>
    </rPh>
    <phoneticPr fontId="1"/>
  </si>
  <si>
    <t>SUS内筒+膜外筒</t>
    <rPh sb="6" eb="7">
      <t>マク</t>
    </rPh>
    <phoneticPr fontId="1"/>
  </si>
  <si>
    <t>磁選機</t>
    <rPh sb="0" eb="3">
      <t>ジセンキ</t>
    </rPh>
    <phoneticPr fontId="1"/>
  </si>
  <si>
    <t>RC＋SRC+鉄骨</t>
    <phoneticPr fontId="1"/>
  </si>
  <si>
    <t>工場棟に含</t>
    <rPh sb="0" eb="3">
      <t>コウジョウトウ</t>
    </rPh>
    <rPh sb="4" eb="5">
      <t>フク</t>
    </rPh>
    <phoneticPr fontId="1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</si>
  <si>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1"/>
  </si>
  <si>
    <t>鶴見工場</t>
    <rPh sb="0" eb="2">
      <t>ツルミ</t>
    </rPh>
    <rPh sb="2" eb="4">
      <t>コウジョウ</t>
    </rPh>
    <phoneticPr fontId="1"/>
  </si>
  <si>
    <t>大阪府大阪市鶴見区焼野2丁目11番</t>
    <rPh sb="0" eb="3">
      <t>オオサカフ</t>
    </rPh>
    <phoneticPr fontId="1"/>
  </si>
  <si>
    <t>（設計・建設＋運転管理）</t>
    <rPh sb="1" eb="3">
      <t>セッケイ</t>
    </rPh>
    <rPh sb="4" eb="6">
      <t>ケンセツ</t>
    </rPh>
    <rPh sb="7" eb="9">
      <t>ウンテン</t>
    </rPh>
    <rPh sb="9" eb="11">
      <t>カンリ</t>
    </rPh>
    <phoneticPr fontId="1"/>
  </si>
  <si>
    <t>乾灰：3%以下
湿灰：5%以下</t>
    <rPh sb="0" eb="1">
      <t>イヌイ</t>
    </rPh>
    <rPh sb="1" eb="2">
      <t>ハイ</t>
    </rPh>
    <rPh sb="5" eb="7">
      <t>イカ</t>
    </rPh>
    <rPh sb="8" eb="9">
      <t>シツ</t>
    </rPh>
    <rPh sb="9" eb="10">
      <t>ハイ</t>
    </rPh>
    <rPh sb="13" eb="15">
      <t>イカ</t>
    </rPh>
    <phoneticPr fontId="1"/>
  </si>
  <si>
    <t>10ｔ×2基</t>
    <rPh sb="5" eb="6">
      <t>キ</t>
    </rPh>
    <phoneticPr fontId="1"/>
  </si>
  <si>
    <t>30t～50t/5h
×1基</t>
    <rPh sb="13" eb="14">
      <t>キ</t>
    </rPh>
    <phoneticPr fontId="1"/>
  </si>
  <si>
    <t>広島市</t>
    <rPh sb="0" eb="3">
      <t>ヒロシマシ</t>
    </rPh>
    <phoneticPr fontId="1"/>
  </si>
  <si>
    <t>南工場</t>
    <rPh sb="0" eb="1">
      <t>ミナミ</t>
    </rPh>
    <rPh sb="1" eb="3">
      <t>コウジョウ</t>
    </rPh>
    <phoneticPr fontId="1"/>
  </si>
  <si>
    <t>広島県広島市南区東雲三丁目</t>
    <rPh sb="0" eb="3">
      <t>ヒロシマケン</t>
    </rPh>
    <rPh sb="3" eb="6">
      <t>ヒロシマシ</t>
    </rPh>
    <rPh sb="6" eb="8">
      <t>ミナミク</t>
    </rPh>
    <rPh sb="8" eb="10">
      <t>シノノメ</t>
    </rPh>
    <rPh sb="10" eb="13">
      <t>サンチョウメ</t>
    </rPh>
    <phoneticPr fontId="1"/>
  </si>
  <si>
    <t>3%以下</t>
    <phoneticPr fontId="1"/>
  </si>
  <si>
    <t>一酸化炭素
30ppm</t>
    <phoneticPr fontId="1"/>
  </si>
  <si>
    <t>30t×2基</t>
  </si>
  <si>
    <t>7,991㎥
(7日分以上)</t>
    <rPh sb="9" eb="11">
      <t>ニチブン</t>
    </rPh>
    <rPh sb="11" eb="13">
      <t>イジョウ</t>
    </rPh>
    <phoneticPr fontId="1"/>
  </si>
  <si>
    <t>11.0t×2基</t>
    <rPh sb="7" eb="8">
      <t>キ</t>
    </rPh>
    <phoneticPr fontId="1"/>
  </si>
  <si>
    <t>30t/5h</t>
    <phoneticPr fontId="1"/>
  </si>
  <si>
    <t>湿式</t>
  </si>
  <si>
    <t>場内電力</t>
    <rPh sb="0" eb="2">
      <t>ジョウナイ</t>
    </rPh>
    <rPh sb="2" eb="4">
      <t>デンリョク</t>
    </rPh>
    <phoneticPr fontId="1"/>
  </si>
  <si>
    <t>白煙防止</t>
    <rPh sb="0" eb="2">
      <t>ハクエン</t>
    </rPh>
    <rPh sb="2" eb="4">
      <t>ボウシ</t>
    </rPh>
    <phoneticPr fontId="1"/>
  </si>
  <si>
    <t>その他</t>
    <rPh sb="2" eb="3">
      <t>タ</t>
    </rPh>
    <phoneticPr fontId="1"/>
  </si>
  <si>
    <t>屋内プールに高温水供給</t>
    <rPh sb="0" eb="2">
      <t>オクナイ</t>
    </rPh>
    <rPh sb="6" eb="9">
      <t>コウオンスイ</t>
    </rPh>
    <rPh sb="9" eb="11">
      <t>キョウキュウ</t>
    </rPh>
    <phoneticPr fontId="1"/>
  </si>
  <si>
    <t>最大4,186.05</t>
    <rPh sb="0" eb="2">
      <t>サイダイ</t>
    </rPh>
    <phoneticPr fontId="1"/>
  </si>
  <si>
    <t>その他</t>
    <phoneticPr fontId="1"/>
  </si>
  <si>
    <t>工場棟と合棟</t>
    <rPh sb="0" eb="2">
      <t>コウジョウ</t>
    </rPh>
    <rPh sb="2" eb="3">
      <t>トウ</t>
    </rPh>
    <rPh sb="4" eb="5">
      <t>ゴウ</t>
    </rPh>
    <rPh sb="5" eb="6">
      <t>ムネ</t>
    </rPh>
    <phoneticPr fontId="1"/>
  </si>
  <si>
    <t>東大阪都市清掃施設組合</t>
    <rPh sb="0" eb="3">
      <t>ヒガシオオサカ</t>
    </rPh>
    <rPh sb="3" eb="11">
      <t>トシセイソウシセツクミアイ</t>
    </rPh>
    <phoneticPr fontId="1"/>
  </si>
  <si>
    <t>第六工場</t>
    <rPh sb="0" eb="1">
      <t>ダイ</t>
    </rPh>
    <rPh sb="1" eb="2">
      <t>ロク</t>
    </rPh>
    <rPh sb="2" eb="4">
      <t>コウジョウ</t>
    </rPh>
    <phoneticPr fontId="1"/>
  </si>
  <si>
    <t>大阪府東大阪市水走4丁目6番25号</t>
    <rPh sb="0" eb="2">
      <t>オオサカ</t>
    </rPh>
    <rPh sb="2" eb="3">
      <t>フ</t>
    </rPh>
    <rPh sb="3" eb="7">
      <t>ヒガシオオサカシ</t>
    </rPh>
    <rPh sb="7" eb="9">
      <t>ミズハイ</t>
    </rPh>
    <rPh sb="10" eb="12">
      <t>チョウメ</t>
    </rPh>
    <rPh sb="13" eb="14">
      <t>バン</t>
    </rPh>
    <rPh sb="16" eb="17">
      <t>ゴウ</t>
    </rPh>
    <phoneticPr fontId="1"/>
  </si>
  <si>
    <t>‐</t>
    <phoneticPr fontId="1"/>
  </si>
  <si>
    <t>5%以下</t>
  </si>
  <si>
    <t>40t×3基</t>
    <rPh sb="5" eb="6">
      <t>キ</t>
    </rPh>
    <phoneticPr fontId="1"/>
  </si>
  <si>
    <t>8,000㎥</t>
    <phoneticPr fontId="1"/>
  </si>
  <si>
    <t>10t/5h</t>
    <phoneticPr fontId="1"/>
  </si>
  <si>
    <t>SUS内筒+RC外筒</t>
    <phoneticPr fontId="1"/>
  </si>
  <si>
    <t>日立造船㈱</t>
    <phoneticPr fontId="1"/>
  </si>
  <si>
    <t>岐阜羽島衛生施設組合</t>
    <rPh sb="0" eb="4">
      <t>ギフハシマ</t>
    </rPh>
    <rPh sb="4" eb="6">
      <t>エイセイ</t>
    </rPh>
    <rPh sb="6" eb="8">
      <t>シセツ</t>
    </rPh>
    <rPh sb="8" eb="10">
      <t>クミアイ</t>
    </rPh>
    <phoneticPr fontId="1"/>
  </si>
  <si>
    <t>（未定）</t>
    <rPh sb="1" eb="3">
      <t>ミテイ</t>
    </rPh>
    <phoneticPr fontId="1"/>
  </si>
  <si>
    <t>岐阜県羽島市福寿町平方地区</t>
    <rPh sb="0" eb="3">
      <t>ギフケン</t>
    </rPh>
    <rPh sb="3" eb="6">
      <t>ハシマシ</t>
    </rPh>
    <rPh sb="6" eb="9">
      <t>フクジュチョウ</t>
    </rPh>
    <rPh sb="9" eb="11">
      <t>ヒラカタ</t>
    </rPh>
    <rPh sb="11" eb="13">
      <t>チク</t>
    </rPh>
    <phoneticPr fontId="1"/>
  </si>
  <si>
    <t>その他施設含む</t>
  </si>
  <si>
    <t>※左記ごみ質にし尿処理汚泥も含む</t>
    <rPh sb="1" eb="3">
      <t>サキ</t>
    </rPh>
    <rPh sb="5" eb="6">
      <t>シツ</t>
    </rPh>
    <rPh sb="8" eb="9">
      <t>ニョウ</t>
    </rPh>
    <rPh sb="9" eb="11">
      <t>ショリ</t>
    </rPh>
    <rPh sb="11" eb="13">
      <t>オデイ</t>
    </rPh>
    <rPh sb="14" eb="15">
      <t>フク</t>
    </rPh>
    <phoneticPr fontId="1"/>
  </si>
  <si>
    <t>20かつK値0.12</t>
    <rPh sb="5" eb="6">
      <t>チ</t>
    </rPh>
    <phoneticPr fontId="1"/>
  </si>
  <si>
    <t>4.5ｔ×2基</t>
    <rPh sb="6" eb="7">
      <t>キ</t>
    </rPh>
    <phoneticPr fontId="1"/>
  </si>
  <si>
    <t>浴場</t>
    <rPh sb="0" eb="2">
      <t>ヨクジョウ</t>
    </rPh>
    <phoneticPr fontId="1"/>
  </si>
  <si>
    <t>桜井市</t>
    <rPh sb="0" eb="3">
      <t>サクライシ</t>
    </rPh>
    <phoneticPr fontId="1"/>
  </si>
  <si>
    <t>桜井市グリーンパーク</t>
    <rPh sb="0" eb="3">
      <t>サクライシ</t>
    </rPh>
    <phoneticPr fontId="1"/>
  </si>
  <si>
    <t>奈良県桜井市大字浅古485番地の1</t>
    <rPh sb="0" eb="3">
      <t>ナラケン</t>
    </rPh>
    <phoneticPr fontId="1"/>
  </si>
  <si>
    <t>‐</t>
  </si>
  <si>
    <t>3.78t×2基</t>
    <rPh sb="7" eb="8">
      <t>キ</t>
    </rPh>
    <phoneticPr fontId="1"/>
  </si>
  <si>
    <t>2号炉をストーカ炉へ変更</t>
    <rPh sb="1" eb="3">
      <t>ゴウロ</t>
    </rPh>
    <rPh sb="8" eb="9">
      <t>ロ</t>
    </rPh>
    <rPh sb="10" eb="12">
      <t>ヘンコウ</t>
    </rPh>
    <phoneticPr fontId="1"/>
  </si>
  <si>
    <t>南河内環境事業組合</t>
    <rPh sb="0" eb="3">
      <t>ミナミカワチ</t>
    </rPh>
    <rPh sb="3" eb="5">
      <t>カンキョウ</t>
    </rPh>
    <rPh sb="5" eb="7">
      <t>ジギョウ</t>
    </rPh>
    <rPh sb="7" eb="9">
      <t>クミアイ</t>
    </rPh>
    <phoneticPr fontId="1"/>
  </si>
  <si>
    <t>第1清掃工場</t>
    <rPh sb="0" eb="1">
      <t>ダイ</t>
    </rPh>
    <rPh sb="2" eb="4">
      <t>セイソウ</t>
    </rPh>
    <rPh sb="4" eb="6">
      <t>コウジョウ</t>
    </rPh>
    <phoneticPr fontId="1"/>
  </si>
  <si>
    <t>大阪府富田林市大字甘南備2345番地</t>
    <rPh sb="0" eb="2">
      <t>オオサカ</t>
    </rPh>
    <rPh sb="2" eb="3">
      <t>フ</t>
    </rPh>
    <phoneticPr fontId="1"/>
  </si>
  <si>
    <t>連続運転</t>
    <rPh sb="2" eb="4">
      <t>ウンテン</t>
    </rPh>
    <phoneticPr fontId="1"/>
  </si>
  <si>
    <t>10%以下</t>
    <rPh sb="3" eb="5">
      <t>イカ</t>
    </rPh>
    <phoneticPr fontId="1"/>
  </si>
  <si>
    <t>府条例適用
ばいじん類</t>
    <rPh sb="0" eb="3">
      <t>フジョウレイ</t>
    </rPh>
    <rPh sb="3" eb="5">
      <t>テキヨウ</t>
    </rPh>
    <rPh sb="10" eb="11">
      <t>ルイ</t>
    </rPh>
    <phoneticPr fontId="1"/>
  </si>
  <si>
    <t>25t×2基</t>
    <rPh sb="5" eb="6">
      <t>キ</t>
    </rPh>
    <phoneticPr fontId="1"/>
  </si>
  <si>
    <t>3,000㎥</t>
    <phoneticPr fontId="1"/>
  </si>
  <si>
    <t>2.5t×2基</t>
    <phoneticPr fontId="1"/>
  </si>
  <si>
    <t>RC製（2炉共有形）</t>
    <rPh sb="2" eb="3">
      <t>セイ</t>
    </rPh>
    <rPh sb="5" eb="6">
      <t>ロ</t>
    </rPh>
    <rPh sb="6" eb="8">
      <t>キョウユウ</t>
    </rPh>
    <rPh sb="8" eb="9">
      <t>ガタ</t>
    </rPh>
    <phoneticPr fontId="1"/>
  </si>
  <si>
    <t>埋立</t>
    <rPh sb="0" eb="2">
      <t>ウメタテ</t>
    </rPh>
    <phoneticPr fontId="1"/>
  </si>
  <si>
    <t>豊田市</t>
    <rPh sb="0" eb="3">
      <t>トヨタシ</t>
    </rPh>
    <phoneticPr fontId="1"/>
  </si>
  <si>
    <t>渡刈クリーンセンター</t>
    <rPh sb="0" eb="1">
      <t>ワタリ</t>
    </rPh>
    <rPh sb="1" eb="2">
      <t>カリ</t>
    </rPh>
    <phoneticPr fontId="1"/>
  </si>
  <si>
    <t>溶融スラグ0.5%以下</t>
    <rPh sb="0" eb="2">
      <t>ヨウユウ</t>
    </rPh>
    <rPh sb="9" eb="11">
      <t>イカ</t>
    </rPh>
    <phoneticPr fontId="1"/>
  </si>
  <si>
    <t>12,700㎥</t>
    <phoneticPr fontId="1"/>
  </si>
  <si>
    <t>5t×2基</t>
    <rPh sb="4" eb="5">
      <t>モトイ</t>
    </rPh>
    <phoneticPr fontId="1"/>
  </si>
  <si>
    <t>4t×2基</t>
    <rPh sb="4" eb="5">
      <t>モトイ</t>
    </rPh>
    <phoneticPr fontId="1"/>
  </si>
  <si>
    <t>場外温水供給</t>
    <rPh sb="0" eb="6">
      <t>ジョウガイオンスイキョウキュウ</t>
    </rPh>
    <phoneticPr fontId="1"/>
  </si>
  <si>
    <t>鋼板3筒集合煙突+S外筒</t>
    <phoneticPr fontId="1"/>
  </si>
  <si>
    <t>磁選物、アルミ選別</t>
    <rPh sb="0" eb="3">
      <t>ジセンブツ</t>
    </rPh>
    <rPh sb="7" eb="9">
      <t>センベツ</t>
    </rPh>
    <phoneticPr fontId="1"/>
  </si>
  <si>
    <t>スラグ再生利用は道路骨材、コンクリート骨材</t>
    <rPh sb="3" eb="7">
      <t>サイセイリヨウ</t>
    </rPh>
    <phoneticPr fontId="1"/>
  </si>
  <si>
    <t>熊本市</t>
    <rPh sb="0" eb="3">
      <t>クマモトシ</t>
    </rPh>
    <phoneticPr fontId="1"/>
  </si>
  <si>
    <t>東部環境工場</t>
    <rPh sb="0" eb="4">
      <t>トウブカンキョウ</t>
    </rPh>
    <rPh sb="4" eb="6">
      <t>コウジョウ</t>
    </rPh>
    <phoneticPr fontId="1"/>
  </si>
  <si>
    <t>単独</t>
    <rPh sb="0" eb="2">
      <t>タンドク</t>
    </rPh>
    <phoneticPr fontId="1"/>
  </si>
  <si>
    <t>2％以下</t>
    <rPh sb="2" eb="4">
      <t>イカ</t>
    </rPh>
    <phoneticPr fontId="1"/>
  </si>
  <si>
    <t>30t×3基</t>
    <phoneticPr fontId="1"/>
  </si>
  <si>
    <t>9000㎥</t>
    <phoneticPr fontId="1"/>
  </si>
  <si>
    <t>7.0t×2基</t>
    <rPh sb="6" eb="7">
      <t>キ</t>
    </rPh>
    <phoneticPr fontId="1"/>
  </si>
  <si>
    <t>30t/5h,竪型せん断式</t>
    <rPh sb="7" eb="9">
      <t>タテガタ</t>
    </rPh>
    <rPh sb="11" eb="12">
      <t>ダン</t>
    </rPh>
    <rPh sb="12" eb="13">
      <t>シキ</t>
    </rPh>
    <phoneticPr fontId="1"/>
  </si>
  <si>
    <t>ろ過式集塵器</t>
    <phoneticPr fontId="1"/>
  </si>
  <si>
    <t>乾式</t>
    <phoneticPr fontId="1"/>
  </si>
  <si>
    <t>無触媒法（撤去済み）</t>
    <rPh sb="5" eb="7">
      <t>テッキョ</t>
    </rPh>
    <rPh sb="7" eb="8">
      <t>ズ</t>
    </rPh>
    <phoneticPr fontId="1"/>
  </si>
  <si>
    <t>給湯</t>
    <rPh sb="0" eb="2">
      <t>キュウトウ</t>
    </rPh>
    <phoneticPr fontId="1"/>
  </si>
  <si>
    <t>暖房</t>
    <rPh sb="0" eb="2">
      <t>ダンボウ</t>
    </rPh>
    <phoneticPr fontId="1"/>
  </si>
  <si>
    <t>鋼板2筒集合煙突+RC外筒</t>
    <rPh sb="0" eb="2">
      <t>コウハン</t>
    </rPh>
    <rPh sb="3" eb="4">
      <t>ツツ</t>
    </rPh>
    <rPh sb="4" eb="6">
      <t>シュウゴウ</t>
    </rPh>
    <rPh sb="6" eb="8">
      <t>エントツ</t>
    </rPh>
    <rPh sb="11" eb="13">
      <t>ガイトウ</t>
    </rPh>
    <phoneticPr fontId="1"/>
  </si>
  <si>
    <t>埋立</t>
    <phoneticPr fontId="1"/>
  </si>
  <si>
    <t>工場棟と一体</t>
    <rPh sb="0" eb="2">
      <t>コウジョウ</t>
    </rPh>
    <rPh sb="2" eb="3">
      <t>トウ</t>
    </rPh>
    <rPh sb="4" eb="6">
      <t>イッタイ</t>
    </rPh>
    <phoneticPr fontId="1"/>
  </si>
  <si>
    <t>有明広域事務組合</t>
    <rPh sb="0" eb="2">
      <t>アリアケ</t>
    </rPh>
    <rPh sb="2" eb="4">
      <t>コウイキ</t>
    </rPh>
    <rPh sb="4" eb="8">
      <t>ジムクミアイ</t>
    </rPh>
    <phoneticPr fontId="1"/>
  </si>
  <si>
    <t>クリーンパークファイブ</t>
    <phoneticPr fontId="1"/>
  </si>
  <si>
    <t>熊本県玉名郡長洲町大字名石浜42番地1</t>
    <phoneticPr fontId="1"/>
  </si>
  <si>
    <t>ガス化溶融</t>
    <rPh sb="2" eb="3">
      <t>カ</t>
    </rPh>
    <rPh sb="3" eb="5">
      <t>ヨウユウ</t>
    </rPh>
    <phoneticPr fontId="1"/>
  </si>
  <si>
    <t>溶融</t>
    <phoneticPr fontId="1"/>
  </si>
  <si>
    <t>30t×2基</t>
    <phoneticPr fontId="1"/>
  </si>
  <si>
    <t>2.15t×2基</t>
    <rPh sb="7" eb="8">
      <t>キ</t>
    </rPh>
    <phoneticPr fontId="1"/>
  </si>
  <si>
    <t>2.1t/h×2（内1機予備）</t>
    <rPh sb="9" eb="10">
      <t>ウチ</t>
    </rPh>
    <rPh sb="11" eb="12">
      <t>キ</t>
    </rPh>
    <rPh sb="12" eb="14">
      <t>ヨビ</t>
    </rPh>
    <phoneticPr fontId="1"/>
  </si>
  <si>
    <t>ガス冷却室</t>
    <rPh sb="2" eb="4">
      <t>レイキャク</t>
    </rPh>
    <rPh sb="4" eb="5">
      <t>シツ</t>
    </rPh>
    <phoneticPr fontId="1"/>
  </si>
  <si>
    <t>触媒法</t>
    <rPh sb="0" eb="2">
      <t>ショクバイ</t>
    </rPh>
    <rPh sb="2" eb="3">
      <t>ホウ</t>
    </rPh>
    <phoneticPr fontId="1"/>
  </si>
  <si>
    <t>14,500㎥(7日分)</t>
    <rPh sb="9" eb="11">
      <t>ニチブン</t>
    </rPh>
    <phoneticPr fontId="1"/>
  </si>
  <si>
    <t>3,910㎥(7日分)</t>
    <rPh sb="8" eb="10">
      <t>ニチブン</t>
    </rPh>
    <phoneticPr fontId="1"/>
  </si>
  <si>
    <t>4,500㎥(12日分)</t>
    <rPh sb="9" eb="11">
      <t>ニチブン</t>
    </rPh>
    <phoneticPr fontId="1"/>
  </si>
  <si>
    <t>約24,000</t>
    <rPh sb="0" eb="1">
      <t>ヤク</t>
    </rPh>
    <phoneticPr fontId="1"/>
  </si>
  <si>
    <t>約10,394</t>
    <rPh sb="0" eb="1">
      <t>ヤク</t>
    </rPh>
    <phoneticPr fontId="1"/>
  </si>
  <si>
    <t>約31,500</t>
    <rPh sb="0" eb="1">
      <t>ヤク</t>
    </rPh>
    <phoneticPr fontId="1"/>
  </si>
  <si>
    <t>約33,365</t>
    <rPh sb="0" eb="1">
      <t>ヤク</t>
    </rPh>
    <phoneticPr fontId="1"/>
  </si>
  <si>
    <t>合計</t>
    <rPh sb="0" eb="2">
      <t>ゴウケイ</t>
    </rPh>
    <phoneticPr fontId="1"/>
  </si>
  <si>
    <t>連続運転</t>
    <phoneticPr fontId="1"/>
  </si>
  <si>
    <t>2022年度（令和４年度）熱回収施設（ごみ焼却等）、灰溶融施設、炭化炉施設、他</t>
    <rPh sb="4" eb="6">
      <t>ネンド</t>
    </rPh>
    <rPh sb="7" eb="9">
      <t>レイワ</t>
    </rPh>
    <rPh sb="10" eb="12">
      <t>ネンド</t>
    </rPh>
    <phoneticPr fontId="1"/>
  </si>
  <si>
    <t>1,650
（リサイクル施設・管理棟含む）</t>
    <rPh sb="12" eb="14">
      <t>シセツ</t>
    </rPh>
    <rPh sb="15" eb="18">
      <t>カンリトウ</t>
    </rPh>
    <rPh sb="18" eb="19">
      <t>フク</t>
    </rPh>
    <phoneticPr fontId="1"/>
  </si>
  <si>
    <t>1,650
（リサイクル施設・工場棟含む）</t>
    <rPh sb="12" eb="14">
      <t>シセツ</t>
    </rPh>
    <rPh sb="15" eb="17">
      <t>コウジョウ</t>
    </rPh>
    <rPh sb="17" eb="18">
      <t>トウ</t>
    </rPh>
    <rPh sb="18" eb="19">
      <t>フク</t>
    </rPh>
    <phoneticPr fontId="1"/>
  </si>
  <si>
    <t>1044㎥(受入れごみ）,
495㎥（破砕ごみ）</t>
    <rPh sb="6" eb="7">
      <t>ウ</t>
    </rPh>
    <rPh sb="7" eb="8">
      <t>イ</t>
    </rPh>
    <rPh sb="19" eb="21">
      <t>ハサイ</t>
    </rPh>
    <phoneticPr fontId="1"/>
  </si>
  <si>
    <t>契約金額(税込）　　　　(単位：千円）     　(千円未満四捨五入）</t>
    <rPh sb="0" eb="2">
      <t>ケイヤク</t>
    </rPh>
    <rPh sb="2" eb="4">
      <t>キンガク</t>
    </rPh>
    <rPh sb="5" eb="7">
      <t>ゼイコ</t>
    </rPh>
    <rPh sb="13" eb="15">
      <t>タンイ</t>
    </rPh>
    <rPh sb="16" eb="18">
      <t>センエン</t>
    </rPh>
    <rPh sb="26" eb="30">
      <t>センエンミマン</t>
    </rPh>
    <rPh sb="30" eb="34">
      <t>シシャゴニュウ</t>
    </rPh>
    <phoneticPr fontId="1"/>
  </si>
  <si>
    <t>栃木県栃木市梓町456番地32</t>
    <rPh sb="0" eb="3">
      <t>トチギケン</t>
    </rPh>
    <rPh sb="3" eb="6">
      <t>トチギシ</t>
    </rPh>
    <rPh sb="6" eb="8">
      <t>アズサマチ</t>
    </rPh>
    <rPh sb="11" eb="13">
      <t>バンチ</t>
    </rPh>
    <phoneticPr fontId="1"/>
  </si>
  <si>
    <t>兵庫県赤穂市中広字東沖1494番地</t>
    <rPh sb="0" eb="2">
      <t>ヒョウゴ</t>
    </rPh>
    <rPh sb="2" eb="3">
      <t>ケン</t>
    </rPh>
    <phoneticPr fontId="1"/>
  </si>
  <si>
    <t>大阪府門真市深田町19番5号</t>
    <rPh sb="0" eb="3">
      <t>オオサカフ</t>
    </rPh>
    <rPh sb="3" eb="6">
      <t>カドマシ</t>
    </rPh>
    <rPh sb="6" eb="8">
      <t>フカダ</t>
    </rPh>
    <rPh sb="8" eb="9">
      <t>マチ</t>
    </rPh>
    <rPh sb="11" eb="12">
      <t>バン</t>
    </rPh>
    <rPh sb="13" eb="14">
      <t>ゴウ</t>
    </rPh>
    <phoneticPr fontId="1"/>
  </si>
  <si>
    <t>栃木県小山市大字塩沢 576 番地 15 の一部ほか</t>
    <rPh sb="0" eb="3">
      <t>トチギケン</t>
    </rPh>
    <phoneticPr fontId="1"/>
  </si>
  <si>
    <t>岐阜県高山市三福寺町1800番地　外</t>
    <rPh sb="0" eb="3">
      <t>ギフケン</t>
    </rPh>
    <rPh sb="3" eb="6">
      <t>タカヤマシ</t>
    </rPh>
    <rPh sb="6" eb="9">
      <t>サンフクジ</t>
    </rPh>
    <rPh sb="14" eb="16">
      <t>バンチ</t>
    </rPh>
    <rPh sb="17" eb="18">
      <t>ガイ</t>
    </rPh>
    <phoneticPr fontId="1"/>
  </si>
  <si>
    <t>埼玉県久喜市菖蒲町台2770番地1他</t>
    <rPh sb="0" eb="3">
      <t>サイタマケン</t>
    </rPh>
    <rPh sb="3" eb="6">
      <t>クキシ</t>
    </rPh>
    <rPh sb="6" eb="9">
      <t>ショウブマチ</t>
    </rPh>
    <rPh sb="9" eb="10">
      <t>ダイ</t>
    </rPh>
    <rPh sb="14" eb="16">
      <t>バンチ</t>
    </rPh>
    <rPh sb="17" eb="18">
      <t>ホカ</t>
    </rPh>
    <phoneticPr fontId="1"/>
  </si>
  <si>
    <t>愛知県豊田市渡刈町大明神39-3</t>
    <rPh sb="0" eb="3">
      <t>アイチケン</t>
    </rPh>
    <rPh sb="3" eb="6">
      <t>トヨタシ</t>
    </rPh>
    <rPh sb="6" eb="8">
      <t>ワタリカリ</t>
    </rPh>
    <rPh sb="8" eb="9">
      <t>マチ</t>
    </rPh>
    <rPh sb="9" eb="12">
      <t>ダイミョウジン</t>
    </rPh>
    <phoneticPr fontId="1"/>
  </si>
  <si>
    <t>熊本県熊本市東区戸島町2570番地</t>
    <rPh sb="0" eb="3">
      <t>クマモトケン</t>
    </rPh>
    <rPh sb="3" eb="6">
      <t>クマモトシ</t>
    </rPh>
    <rPh sb="6" eb="8">
      <t>ヒガシク</t>
    </rPh>
    <rPh sb="8" eb="10">
      <t>トシマ</t>
    </rPh>
    <rPh sb="10" eb="11">
      <t>チョウ</t>
    </rPh>
    <rPh sb="15" eb="17">
      <t>バンチ</t>
    </rPh>
    <phoneticPr fontId="1"/>
  </si>
  <si>
    <t>その他　      　　　（項目／数値）</t>
    <rPh sb="2" eb="3">
      <t>ホカ</t>
    </rPh>
    <rPh sb="14" eb="16">
      <t>コウモク</t>
    </rPh>
    <rPh sb="17" eb="19">
      <t>スウチ</t>
    </rPh>
    <phoneticPr fontId="1"/>
  </si>
  <si>
    <t>ロードセル　25ｔ(最小目盛10ｋｇ)</t>
    <rPh sb="10" eb="12">
      <t>サイショウ</t>
    </rPh>
    <rPh sb="12" eb="14">
      <t>メモリ</t>
    </rPh>
    <phoneticPr fontId="1"/>
  </si>
  <si>
    <t>17.0以上</t>
    <phoneticPr fontId="1"/>
  </si>
  <si>
    <t>24.15(基準ごみ)</t>
    <rPh sb="6" eb="8">
      <t>キジュン</t>
    </rPh>
    <phoneticPr fontId="1"/>
  </si>
  <si>
    <t>契約整備事業の形態  （選択以外記述回答）</t>
    <rPh sb="0" eb="2">
      <t>ケイヤク</t>
    </rPh>
    <rPh sb="2" eb="4">
      <t>セイビ</t>
    </rPh>
    <rPh sb="4" eb="6">
      <t>ジギョウ</t>
    </rPh>
    <rPh sb="7" eb="9">
      <t>ケイタイ</t>
    </rPh>
    <rPh sb="12" eb="14">
      <t>センタク</t>
    </rPh>
    <rPh sb="14" eb="16">
      <t>イガイ</t>
    </rPh>
    <rPh sb="16" eb="18">
      <t>キジュツ</t>
    </rPh>
    <rPh sb="18" eb="20">
      <t>カイトウ</t>
    </rPh>
    <phoneticPr fontId="1"/>
  </si>
  <si>
    <t>50ppm 以下(乾きガス 酸素濃度 12％換算）</t>
    <phoneticPr fontId="1"/>
  </si>
  <si>
    <t>100ppm 以下(乾きガス 酸素濃度 12％換算）</t>
    <phoneticPr fontId="1"/>
  </si>
  <si>
    <t>0.1ng-TEQ/㎥N以下(乾きガス 酸素濃度12％換算）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</si>
</sst>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"/>
    <numFmt numFmtId="177" formatCode="General&quot;g/N㎥&quot;"/>
    <numFmt numFmtId="178" formatCode="General&quot;ppm&quot;"/>
    <numFmt numFmtId="179" formatCode="General&quot;ng/㎥N&quot;"/>
    <numFmt numFmtId="180" formatCode="General&quot;μ/m3&quot;"/>
    <numFmt numFmtId="181" formatCode="0.0%"/>
    <numFmt numFmtId="182" formatCode="General&quot;MJ/h&quot;"/>
    <numFmt numFmtId="183" formatCode="0.0_ "/>
    <numFmt numFmtId="184" formatCode="0.00_ "/>
    <numFmt numFmtId="185" formatCode="[$-F800]dddd\,\ mmmm\ dd\,\ yyyy"/>
    <numFmt numFmtId="186" formatCode="#,##0.0"/>
    <numFmt numFmtId="187" formatCode="#,##0.000;[Red]\-#,##0.000"/>
    <numFmt numFmtId="188" formatCode="#,##0&quot;t/日&quot;"/>
    <numFmt numFmtId="189" formatCode="#,##0&quot;件&quot;"/>
    <numFmt numFmtId="190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vertAlign val="superscript"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182" fontId="3" fillId="2" borderId="1" xfId="0" applyNumberFormat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38" fontId="3" fillId="2" borderId="1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184" fontId="3" fillId="2" borderId="1" xfId="0" applyNumberFormat="1" applyFont="1" applyFill="1" applyBorder="1">
      <alignment vertical="center"/>
    </xf>
    <xf numFmtId="18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>
      <alignment vertical="center"/>
    </xf>
    <xf numFmtId="4" fontId="3" fillId="2" borderId="1" xfId="0" applyNumberFormat="1" applyFont="1" applyFill="1" applyBorder="1">
      <alignment vertical="center"/>
    </xf>
    <xf numFmtId="9" fontId="3" fillId="2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178" fontId="3" fillId="2" borderId="1" xfId="0" applyNumberFormat="1" applyFont="1" applyFill="1" applyBorder="1">
      <alignment vertical="center"/>
    </xf>
    <xf numFmtId="179" fontId="3" fillId="2" borderId="1" xfId="0" applyNumberFormat="1" applyFont="1" applyFill="1" applyBorder="1">
      <alignment vertical="center"/>
    </xf>
    <xf numFmtId="9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8" fontId="3" fillId="2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shrinkToFit="1"/>
    </xf>
    <xf numFmtId="180" fontId="3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38" fontId="3" fillId="2" borderId="1" xfId="1" applyFont="1" applyFill="1" applyBorder="1" applyAlignment="1">
      <alignment horizontal="left" vertical="center" shrinkToFit="1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 shrinkToFi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 wrapText="1"/>
    </xf>
    <xf numFmtId="0" fontId="2" fillId="2" borderId="0" xfId="0" applyFont="1" applyFill="1">
      <alignment vertical="center"/>
    </xf>
    <xf numFmtId="38" fontId="8" fillId="2" borderId="1" xfId="1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right" vertical="center"/>
    </xf>
    <xf numFmtId="31" fontId="8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left" vertical="center"/>
    </xf>
    <xf numFmtId="38" fontId="8" fillId="2" borderId="1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31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8" fontId="3" fillId="3" borderId="1" xfId="1" applyFont="1" applyFill="1" applyBorder="1">
      <alignment vertical="center"/>
    </xf>
    <xf numFmtId="0" fontId="3" fillId="3" borderId="2" xfId="0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right" vertical="center"/>
    </xf>
    <xf numFmtId="9" fontId="3" fillId="2" borderId="1" xfId="2" applyFont="1" applyFill="1" applyBorder="1" applyAlignment="1">
      <alignment horizontal="right" vertical="center"/>
    </xf>
    <xf numFmtId="9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181" fontId="3" fillId="2" borderId="1" xfId="0" applyNumberFormat="1" applyFont="1" applyFill="1" applyBorder="1" applyAlignment="1">
      <alignment horizontal="right" vertical="center"/>
    </xf>
    <xf numFmtId="183" fontId="8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>
      <alignment vertical="center"/>
    </xf>
    <xf numFmtId="38" fontId="8" fillId="2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0" xfId="0" applyFont="1">
      <alignment vertical="center"/>
    </xf>
    <xf numFmtId="3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3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38" fontId="8" fillId="0" borderId="1" xfId="1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shrinkToFit="1"/>
    </xf>
    <xf numFmtId="186" fontId="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8" fontId="9" fillId="0" borderId="1" xfId="1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3" fontId="9" fillId="2" borderId="1" xfId="0" applyNumberFormat="1" applyFont="1" applyFill="1" applyBorder="1">
      <alignment vertical="center"/>
    </xf>
    <xf numFmtId="38" fontId="9" fillId="2" borderId="1" xfId="1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4" borderId="2" xfId="0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185" fontId="3" fillId="2" borderId="1" xfId="0" applyNumberFormat="1" applyFont="1" applyFill="1" applyBorder="1" applyAlignment="1">
      <alignment vertical="center" wrapText="1"/>
    </xf>
    <xf numFmtId="185" fontId="9" fillId="2" borderId="1" xfId="0" applyNumberFormat="1" applyFont="1" applyFill="1" applyBorder="1" applyAlignment="1">
      <alignment vertical="center" wrapText="1"/>
    </xf>
    <xf numFmtId="185" fontId="3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8" fontId="8" fillId="0" borderId="1" xfId="1" applyFont="1" applyBorder="1" applyAlignment="1">
      <alignment horizontal="right" vertical="center" shrinkToFit="1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shrinkToFi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>
      <alignment vertical="center"/>
    </xf>
    <xf numFmtId="38" fontId="8" fillId="2" borderId="1" xfId="1" applyFont="1" applyFill="1" applyBorder="1">
      <alignment vertical="center"/>
    </xf>
    <xf numFmtId="0" fontId="8" fillId="4" borderId="1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86" fontId="3" fillId="2" borderId="1" xfId="0" applyNumberFormat="1" applyFont="1" applyFill="1" applyBorder="1">
      <alignment vertical="center"/>
    </xf>
    <xf numFmtId="38" fontId="9" fillId="2" borderId="1" xfId="1" applyFont="1" applyFill="1" applyBorder="1">
      <alignment vertical="center"/>
    </xf>
    <xf numFmtId="187" fontId="9" fillId="2" borderId="1" xfId="1" applyNumberFormat="1" applyFont="1" applyFill="1" applyBorder="1">
      <alignment vertical="center"/>
    </xf>
    <xf numFmtId="0" fontId="9" fillId="4" borderId="1" xfId="0" quotePrefix="1" applyFont="1" applyFill="1" applyBorder="1" applyAlignment="1">
      <alignment vertical="center" wrapText="1"/>
    </xf>
    <xf numFmtId="38" fontId="3" fillId="2" borderId="1" xfId="1" applyFont="1" applyFill="1" applyBorder="1" applyAlignment="1">
      <alignment horizontal="left" vertical="center"/>
    </xf>
    <xf numFmtId="3" fontId="8" fillId="2" borderId="1" xfId="0" applyNumberFormat="1" applyFont="1" applyFill="1" applyBorder="1">
      <alignment vertical="center"/>
    </xf>
    <xf numFmtId="40" fontId="9" fillId="2" borderId="1" xfId="1" applyNumberFormat="1" applyFont="1" applyFill="1" applyBorder="1">
      <alignment vertical="center"/>
    </xf>
    <xf numFmtId="3" fontId="8" fillId="4" borderId="1" xfId="0" applyNumberFormat="1" applyFont="1" applyFill="1" applyBorder="1" applyAlignment="1">
      <alignment horizontal="right" vertical="center"/>
    </xf>
    <xf numFmtId="40" fontId="9" fillId="4" borderId="1" xfId="1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38" fontId="9" fillId="4" borderId="1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 wrapText="1"/>
    </xf>
    <xf numFmtId="38" fontId="3" fillId="3" borderId="1" xfId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 wrapText="1"/>
    </xf>
    <xf numFmtId="38" fontId="3" fillId="3" borderId="1" xfId="1" applyFont="1" applyFill="1" applyBorder="1" applyAlignment="1">
      <alignment vertical="center" wrapText="1"/>
    </xf>
    <xf numFmtId="38" fontId="9" fillId="4" borderId="1" xfId="1" applyFont="1" applyFill="1" applyBorder="1" applyAlignment="1">
      <alignment vertical="center" wrapText="1"/>
    </xf>
    <xf numFmtId="18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/>
    </xf>
    <xf numFmtId="185" fontId="3" fillId="2" borderId="1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18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3" fontId="3" fillId="5" borderId="1" xfId="0" applyNumberFormat="1" applyFont="1" applyFill="1" applyBorder="1">
      <alignment vertical="center"/>
    </xf>
    <xf numFmtId="188" fontId="3" fillId="5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190" fontId="3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7DCC-666B-4D23-BF14-45049A21CB0E}">
  <dimension ref="A1:CV59"/>
  <sheetViews>
    <sheetView tabSelected="1" zoomScale="89" zoomScaleNormal="89" zoomScaleSheetLayoutView="89" workbookViewId="0">
      <pane xSplit="1" topLeftCell="B1" activePane="topRight" state="frozen"/>
      <selection activeCell="A13" sqref="A13"/>
      <selection pane="topRight"/>
    </sheetView>
  </sheetViews>
  <sheetFormatPr defaultRowHeight="18.75" x14ac:dyDescent="0.4"/>
  <cols>
    <col min="1" max="1" width="24.625" customWidth="1"/>
    <col min="2" max="2" width="23.375" customWidth="1"/>
    <col min="3" max="3" width="24.125" customWidth="1"/>
    <col min="4" max="4" width="28.5" customWidth="1"/>
    <col min="5" max="5" width="11" customWidth="1"/>
    <col min="6" max="6" width="13.625" customWidth="1"/>
    <col min="7" max="7" width="16.625" customWidth="1"/>
    <col min="8" max="8" width="10.625" customWidth="1"/>
    <col min="9" max="9" width="19.875" customWidth="1"/>
    <col min="10" max="10" width="12.375" customWidth="1"/>
    <col min="11" max="12" width="15.625" customWidth="1"/>
    <col min="13" max="13" width="18.5" customWidth="1"/>
    <col min="14" max="14" width="19" customWidth="1"/>
    <col min="15" max="15" width="16.625" customWidth="1"/>
    <col min="16" max="16" width="15.875" customWidth="1"/>
    <col min="17" max="17" width="18.875" customWidth="1"/>
    <col min="18" max="19" width="13.625" customWidth="1"/>
    <col min="20" max="20" width="25.625" customWidth="1"/>
    <col min="21" max="21" width="9.625" customWidth="1"/>
    <col min="22" max="22" width="10.125" customWidth="1"/>
    <col min="23" max="23" width="9.125" customWidth="1"/>
    <col min="24" max="24" width="17.625" customWidth="1"/>
    <col min="25" max="25" width="9.875" customWidth="1"/>
    <col min="26" max="27" width="9.625" customWidth="1"/>
    <col min="28" max="28" width="17.375" customWidth="1"/>
    <col min="29" max="29" width="9.625" customWidth="1"/>
    <col min="30" max="30" width="10.5" customWidth="1"/>
    <col min="31" max="31" width="11.125" customWidth="1"/>
    <col min="32" max="32" width="16.125" customWidth="1"/>
    <col min="33" max="33" width="9.125" customWidth="1"/>
    <col min="34" max="35" width="10.625" customWidth="1"/>
    <col min="36" max="36" width="15.625" customWidth="1"/>
    <col min="37" max="37" width="9.625" customWidth="1"/>
    <col min="38" max="38" width="10.375" customWidth="1"/>
    <col min="39" max="39" width="9.625" customWidth="1"/>
    <col min="40" max="40" width="16.5" customWidth="1"/>
    <col min="41" max="41" width="10.625" customWidth="1"/>
    <col min="42" max="42" width="15.375" customWidth="1"/>
    <col min="43" max="43" width="17.875" customWidth="1"/>
    <col min="44" max="44" width="15.625" customWidth="1"/>
    <col min="45" max="45" width="15.375" customWidth="1"/>
    <col min="46" max="46" width="14.5" customWidth="1"/>
    <col min="47" max="47" width="15.125" customWidth="1"/>
    <col min="48" max="48" width="16.5" customWidth="1"/>
    <col min="49" max="49" width="17.375" customWidth="1"/>
    <col min="50" max="50" width="19.125" customWidth="1"/>
    <col min="51" max="51" width="15.125" customWidth="1"/>
    <col min="52" max="52" width="19.625" customWidth="1"/>
    <col min="53" max="53" width="25.625" customWidth="1"/>
    <col min="54" max="54" width="25.25" customWidth="1"/>
    <col min="55" max="55" width="19.875" customWidth="1"/>
    <col min="56" max="56" width="19.125" customWidth="1"/>
    <col min="57" max="59" width="9.125" customWidth="1"/>
    <col min="60" max="60" width="11.75" customWidth="1"/>
    <col min="61" max="61" width="12.875" customWidth="1"/>
    <col min="62" max="62" width="12.125" customWidth="1"/>
    <col min="63" max="63" width="10.875" customWidth="1"/>
    <col min="64" max="64" width="14.125" customWidth="1"/>
    <col min="65" max="65" width="13.75" customWidth="1"/>
    <col min="66" max="66" width="11.5" customWidth="1"/>
    <col min="67" max="67" width="9.25" customWidth="1"/>
    <col min="68" max="69" width="9.375" customWidth="1"/>
    <col min="70" max="70" width="8.625" customWidth="1"/>
    <col min="71" max="72" width="10.875" customWidth="1"/>
    <col min="73" max="75" width="8.625" customWidth="1"/>
    <col min="76" max="76" width="18.625" customWidth="1"/>
    <col min="77" max="77" width="8.625" customWidth="1"/>
    <col min="78" max="78" width="11.125" customWidth="1"/>
    <col min="79" max="79" width="16.625" customWidth="1"/>
    <col min="80" max="80" width="19.375" customWidth="1"/>
    <col min="81" max="81" width="16.125" customWidth="1"/>
    <col min="82" max="82" width="9.125" customWidth="1"/>
    <col min="83" max="83" width="14.875" customWidth="1"/>
    <col min="84" max="84" width="13.625" customWidth="1"/>
    <col min="85" max="85" width="13.125" bestFit="1" customWidth="1"/>
    <col min="86" max="86" width="16.25" customWidth="1"/>
    <col min="87" max="88" width="13.125" customWidth="1"/>
    <col min="89" max="89" width="13.875" customWidth="1"/>
    <col min="90" max="90" width="14.875" customWidth="1"/>
    <col min="91" max="91" width="13.625" customWidth="1"/>
    <col min="92" max="92" width="12.25" customWidth="1"/>
    <col min="93" max="93" width="10.625" customWidth="1"/>
    <col min="94" max="94" width="16.75" customWidth="1"/>
    <col min="95" max="95" width="10.625" customWidth="1"/>
    <col min="96" max="96" width="16.75" customWidth="1"/>
    <col min="97" max="97" width="13.625" customWidth="1"/>
    <col min="98" max="98" width="40.125" customWidth="1"/>
  </cols>
  <sheetData>
    <row r="1" spans="1:100" ht="32.1" customHeight="1" x14ac:dyDescent="0.4">
      <c r="A1" s="56" t="s">
        <v>480</v>
      </c>
      <c r="B1" s="56"/>
      <c r="C1" s="56"/>
      <c r="D1" s="1"/>
      <c r="AO1" s="173"/>
    </row>
    <row r="2" spans="1:100" x14ac:dyDescent="0.4">
      <c r="A2" s="2"/>
      <c r="B2" s="2"/>
      <c r="C2" s="2"/>
      <c r="D2" s="1"/>
      <c r="F2" s="8"/>
      <c r="AO2" s="173"/>
    </row>
    <row r="3" spans="1:100" ht="18" customHeight="1" x14ac:dyDescent="0.4">
      <c r="A3" s="202" t="s">
        <v>6</v>
      </c>
      <c r="B3" s="193" t="s">
        <v>5</v>
      </c>
      <c r="C3" s="220" t="s">
        <v>0</v>
      </c>
      <c r="D3" s="220" t="s">
        <v>7</v>
      </c>
      <c r="E3" s="193" t="s">
        <v>3</v>
      </c>
      <c r="F3" s="194" t="s">
        <v>77</v>
      </c>
      <c r="G3" s="193" t="s">
        <v>8</v>
      </c>
      <c r="H3" s="197" t="s">
        <v>75</v>
      </c>
      <c r="I3" s="200" t="s">
        <v>497</v>
      </c>
      <c r="J3" s="201" t="s">
        <v>60</v>
      </c>
      <c r="K3" s="193" t="s">
        <v>73</v>
      </c>
      <c r="L3" s="202" t="s">
        <v>74</v>
      </c>
      <c r="M3" s="200" t="s">
        <v>484</v>
      </c>
      <c r="N3" s="213" t="s">
        <v>81</v>
      </c>
      <c r="O3" s="205" t="s">
        <v>9</v>
      </c>
      <c r="P3" s="206"/>
      <c r="Q3" s="207"/>
      <c r="R3" s="205" t="s">
        <v>4</v>
      </c>
      <c r="S3" s="207"/>
      <c r="T3" s="207" t="s">
        <v>1</v>
      </c>
      <c r="U3" s="193" t="s">
        <v>10</v>
      </c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219" t="s">
        <v>20</v>
      </c>
      <c r="AP3" s="193" t="s">
        <v>21</v>
      </c>
      <c r="AQ3" s="201" t="s">
        <v>67</v>
      </c>
      <c r="AR3" s="193" t="s">
        <v>22</v>
      </c>
      <c r="AS3" s="193"/>
      <c r="AT3" s="193"/>
      <c r="AU3" s="193"/>
      <c r="AV3" s="193"/>
      <c r="AW3" s="193"/>
      <c r="AX3" s="193"/>
      <c r="AY3" s="193" t="s">
        <v>26</v>
      </c>
      <c r="AZ3" s="193"/>
      <c r="BA3" s="193"/>
      <c r="BB3" s="193"/>
      <c r="BC3" s="193" t="s">
        <v>30</v>
      </c>
      <c r="BD3" s="193" t="s">
        <v>32</v>
      </c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205" t="s">
        <v>35</v>
      </c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7"/>
      <c r="CE3" s="193" t="s">
        <v>39</v>
      </c>
      <c r="CF3" s="193"/>
      <c r="CG3" s="193" t="s">
        <v>43</v>
      </c>
      <c r="CH3" s="193"/>
      <c r="CI3" s="193"/>
      <c r="CJ3" s="193"/>
      <c r="CK3" s="202" t="s">
        <v>80</v>
      </c>
      <c r="CL3" s="193" t="s">
        <v>2</v>
      </c>
      <c r="CM3" s="193"/>
      <c r="CN3" s="193"/>
      <c r="CO3" s="193" t="s">
        <v>44</v>
      </c>
      <c r="CP3" s="193"/>
      <c r="CQ3" s="193" t="s">
        <v>46</v>
      </c>
      <c r="CR3" s="193"/>
      <c r="CS3" s="202" t="s">
        <v>55</v>
      </c>
      <c r="CT3" s="193" t="s">
        <v>56</v>
      </c>
    </row>
    <row r="4" spans="1:100" x14ac:dyDescent="0.4">
      <c r="A4" s="203"/>
      <c r="B4" s="193"/>
      <c r="C4" s="220"/>
      <c r="D4" s="220"/>
      <c r="E4" s="193"/>
      <c r="F4" s="195"/>
      <c r="G4" s="193"/>
      <c r="H4" s="198"/>
      <c r="I4" s="200"/>
      <c r="J4" s="201"/>
      <c r="K4" s="193"/>
      <c r="L4" s="203"/>
      <c r="M4" s="200"/>
      <c r="N4" s="214"/>
      <c r="O4" s="208"/>
      <c r="P4" s="209"/>
      <c r="Q4" s="210"/>
      <c r="R4" s="211"/>
      <c r="S4" s="212"/>
      <c r="T4" s="212"/>
      <c r="U4" s="193" t="s">
        <v>12</v>
      </c>
      <c r="V4" s="193"/>
      <c r="W4" s="193"/>
      <c r="X4" s="193"/>
      <c r="Y4" s="193" t="s">
        <v>11</v>
      </c>
      <c r="Z4" s="193"/>
      <c r="AA4" s="193"/>
      <c r="AB4" s="193"/>
      <c r="AC4" s="193" t="s">
        <v>17</v>
      </c>
      <c r="AD4" s="193"/>
      <c r="AE4" s="193"/>
      <c r="AF4" s="193"/>
      <c r="AG4" s="193" t="s">
        <v>18</v>
      </c>
      <c r="AH4" s="193"/>
      <c r="AI4" s="193"/>
      <c r="AJ4" s="193"/>
      <c r="AK4" s="193" t="s">
        <v>19</v>
      </c>
      <c r="AL4" s="193"/>
      <c r="AM4" s="193"/>
      <c r="AN4" s="193"/>
      <c r="AO4" s="219"/>
      <c r="AP4" s="193"/>
      <c r="AQ4" s="201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208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10"/>
      <c r="CE4" s="193"/>
      <c r="CF4" s="193"/>
      <c r="CG4" s="193"/>
      <c r="CH4" s="193"/>
      <c r="CI4" s="193"/>
      <c r="CJ4" s="193"/>
      <c r="CK4" s="203"/>
      <c r="CL4" s="193"/>
      <c r="CM4" s="193"/>
      <c r="CN4" s="193"/>
      <c r="CO4" s="193"/>
      <c r="CP4" s="193"/>
      <c r="CQ4" s="193"/>
      <c r="CR4" s="193"/>
      <c r="CS4" s="203"/>
      <c r="CT4" s="193"/>
    </row>
    <row r="5" spans="1:100" ht="34.5" customHeight="1" x14ac:dyDescent="0.4">
      <c r="A5" s="204"/>
      <c r="B5" s="193"/>
      <c r="C5" s="220"/>
      <c r="D5" s="220"/>
      <c r="E5" s="193"/>
      <c r="F5" s="196"/>
      <c r="G5" s="193"/>
      <c r="H5" s="199"/>
      <c r="I5" s="200"/>
      <c r="J5" s="201"/>
      <c r="K5" s="193"/>
      <c r="L5" s="204"/>
      <c r="M5" s="200"/>
      <c r="N5" s="215"/>
      <c r="O5" s="30" t="s">
        <v>63</v>
      </c>
      <c r="P5" s="7" t="s">
        <v>58</v>
      </c>
      <c r="Q5" s="7" t="s">
        <v>57</v>
      </c>
      <c r="R5" s="106" t="s">
        <v>65</v>
      </c>
      <c r="S5" s="5" t="s">
        <v>64</v>
      </c>
      <c r="T5" s="210"/>
      <c r="U5" s="5" t="s">
        <v>13</v>
      </c>
      <c r="V5" s="5" t="s">
        <v>14</v>
      </c>
      <c r="W5" s="5" t="s">
        <v>15</v>
      </c>
      <c r="X5" s="5" t="s">
        <v>66</v>
      </c>
      <c r="Y5" s="5" t="s">
        <v>13</v>
      </c>
      <c r="Z5" s="5" t="s">
        <v>14</v>
      </c>
      <c r="AA5" s="5" t="s">
        <v>15</v>
      </c>
      <c r="AB5" s="5" t="s">
        <v>66</v>
      </c>
      <c r="AC5" s="5" t="s">
        <v>13</v>
      </c>
      <c r="AD5" s="5" t="s">
        <v>14</v>
      </c>
      <c r="AE5" s="5" t="s">
        <v>15</v>
      </c>
      <c r="AF5" s="5" t="s">
        <v>66</v>
      </c>
      <c r="AG5" s="5" t="s">
        <v>13</v>
      </c>
      <c r="AH5" s="5" t="s">
        <v>14</v>
      </c>
      <c r="AI5" s="5" t="s">
        <v>15</v>
      </c>
      <c r="AJ5" s="5" t="s">
        <v>16</v>
      </c>
      <c r="AK5" s="5" t="s">
        <v>13</v>
      </c>
      <c r="AL5" s="5" t="s">
        <v>14</v>
      </c>
      <c r="AM5" s="5" t="s">
        <v>15</v>
      </c>
      <c r="AN5" s="5" t="s">
        <v>16</v>
      </c>
      <c r="AO5" s="219"/>
      <c r="AP5" s="193"/>
      <c r="AQ5" s="201"/>
      <c r="AR5" s="22" t="s">
        <v>24</v>
      </c>
      <c r="AS5" s="5" t="s">
        <v>25</v>
      </c>
      <c r="AT5" s="5" t="s">
        <v>68</v>
      </c>
      <c r="AU5" s="5" t="s">
        <v>69</v>
      </c>
      <c r="AV5" s="5" t="s">
        <v>79</v>
      </c>
      <c r="AW5" s="5" t="s">
        <v>70</v>
      </c>
      <c r="AX5" s="29" t="s">
        <v>493</v>
      </c>
      <c r="AY5" s="5" t="s">
        <v>27</v>
      </c>
      <c r="AZ5" s="5" t="s">
        <v>47</v>
      </c>
      <c r="BA5" s="5" t="s">
        <v>28</v>
      </c>
      <c r="BB5" s="5" t="s">
        <v>29</v>
      </c>
      <c r="BC5" s="5" t="s">
        <v>31</v>
      </c>
      <c r="BD5" s="5" t="s">
        <v>33</v>
      </c>
      <c r="BE5" s="216" t="s">
        <v>23</v>
      </c>
      <c r="BF5" s="217"/>
      <c r="BG5" s="218"/>
      <c r="BH5" s="216" t="s">
        <v>48</v>
      </c>
      <c r="BI5" s="217"/>
      <c r="BJ5" s="217"/>
      <c r="BK5" s="218"/>
      <c r="BL5" s="216" t="s">
        <v>34</v>
      </c>
      <c r="BM5" s="217"/>
      <c r="BN5" s="217"/>
      <c r="BO5" s="216" t="s">
        <v>37</v>
      </c>
      <c r="BP5" s="217"/>
      <c r="BQ5" s="217"/>
      <c r="BR5" s="218"/>
      <c r="BS5" s="216" t="s">
        <v>36</v>
      </c>
      <c r="BT5" s="217"/>
      <c r="BU5" s="217"/>
      <c r="BV5" s="217"/>
      <c r="BW5" s="218"/>
      <c r="BX5" s="12" t="s">
        <v>76</v>
      </c>
      <c r="BY5" s="5" t="s">
        <v>38</v>
      </c>
      <c r="BZ5" s="5" t="s">
        <v>71</v>
      </c>
      <c r="CA5" s="5" t="s">
        <v>49</v>
      </c>
      <c r="CB5" s="5" t="s">
        <v>50</v>
      </c>
      <c r="CC5" s="5" t="s">
        <v>51</v>
      </c>
      <c r="CD5" s="5" t="s">
        <v>59</v>
      </c>
      <c r="CE5" s="5" t="s">
        <v>40</v>
      </c>
      <c r="CF5" s="5" t="s">
        <v>52</v>
      </c>
      <c r="CG5" s="5" t="s">
        <v>72</v>
      </c>
      <c r="CH5" s="12" t="s">
        <v>78</v>
      </c>
      <c r="CI5" s="5" t="s">
        <v>41</v>
      </c>
      <c r="CJ5" s="5" t="s">
        <v>42</v>
      </c>
      <c r="CK5" s="204"/>
      <c r="CL5" s="5" t="s">
        <v>61</v>
      </c>
      <c r="CM5" s="5" t="s">
        <v>62</v>
      </c>
      <c r="CN5" s="5" t="s">
        <v>53</v>
      </c>
      <c r="CO5" s="5" t="s">
        <v>45</v>
      </c>
      <c r="CP5" s="5" t="s">
        <v>54</v>
      </c>
      <c r="CQ5" s="5" t="s">
        <v>45</v>
      </c>
      <c r="CR5" s="5" t="s">
        <v>54</v>
      </c>
      <c r="CS5" s="204"/>
      <c r="CT5" s="193"/>
    </row>
    <row r="6" spans="1:100" ht="30.95" customHeight="1" x14ac:dyDescent="0.4">
      <c r="A6" s="19" t="s">
        <v>192</v>
      </c>
      <c r="B6" s="36" t="s">
        <v>193</v>
      </c>
      <c r="C6" s="7" t="s">
        <v>194</v>
      </c>
      <c r="D6" s="9" t="s">
        <v>485</v>
      </c>
      <c r="E6" s="7" t="s">
        <v>86</v>
      </c>
      <c r="F6" s="7" t="s">
        <v>132</v>
      </c>
      <c r="G6" s="7" t="s">
        <v>88</v>
      </c>
      <c r="H6" s="7" t="s">
        <v>89</v>
      </c>
      <c r="I6" s="7"/>
      <c r="J6" s="7" t="s">
        <v>119</v>
      </c>
      <c r="K6" s="23">
        <v>44910</v>
      </c>
      <c r="L6" s="23">
        <v>46112</v>
      </c>
      <c r="M6" s="24">
        <v>28436100</v>
      </c>
      <c r="N6" s="24" t="s">
        <v>167</v>
      </c>
      <c r="O6" s="32">
        <v>8761500</v>
      </c>
      <c r="P6" s="32">
        <v>19674600</v>
      </c>
      <c r="Q6" s="13">
        <v>14</v>
      </c>
      <c r="R6" s="167">
        <v>237</v>
      </c>
      <c r="S6" s="10">
        <v>2</v>
      </c>
      <c r="T6" s="25" t="s">
        <v>92</v>
      </c>
      <c r="U6" s="13">
        <v>50.47</v>
      </c>
      <c r="V6" s="13">
        <v>39.42</v>
      </c>
      <c r="W6" s="13">
        <v>10.11</v>
      </c>
      <c r="X6" s="26">
        <v>5023</v>
      </c>
      <c r="Y6" s="13">
        <v>41.8</v>
      </c>
      <c r="Z6" s="13">
        <v>46.33</v>
      </c>
      <c r="AA6" s="13">
        <v>11.87</v>
      </c>
      <c r="AB6" s="26">
        <v>8372</v>
      </c>
      <c r="AC6" s="13">
        <v>32.909999999999997</v>
      </c>
      <c r="AD6" s="13">
        <v>51.8</v>
      </c>
      <c r="AE6" s="13">
        <v>15.29</v>
      </c>
      <c r="AF6" s="26">
        <v>12558</v>
      </c>
      <c r="AG6" s="13"/>
      <c r="AH6" s="13"/>
      <c r="AI6" s="13"/>
      <c r="AJ6" s="13"/>
      <c r="AK6" s="13"/>
      <c r="AL6" s="13"/>
      <c r="AM6" s="13"/>
      <c r="AN6" s="13"/>
      <c r="AO6" s="45" t="s">
        <v>479</v>
      </c>
      <c r="AP6" s="7" t="s">
        <v>94</v>
      </c>
      <c r="AQ6" s="13" t="s">
        <v>95</v>
      </c>
      <c r="AR6" s="13">
        <v>0.02</v>
      </c>
      <c r="AS6" s="7">
        <v>100</v>
      </c>
      <c r="AT6" s="7">
        <v>70</v>
      </c>
      <c r="AU6" s="7">
        <v>30</v>
      </c>
      <c r="AV6" s="7">
        <v>0.1</v>
      </c>
      <c r="AW6" s="7">
        <v>50</v>
      </c>
      <c r="AX6" s="5"/>
      <c r="AY6" s="13" t="s">
        <v>96</v>
      </c>
      <c r="AZ6" s="20" t="s">
        <v>195</v>
      </c>
      <c r="BA6" s="13" t="s">
        <v>269</v>
      </c>
      <c r="BB6" s="13" t="s">
        <v>196</v>
      </c>
      <c r="BC6" s="30" t="s">
        <v>125</v>
      </c>
      <c r="BD6" s="45" t="s">
        <v>101</v>
      </c>
      <c r="BE6" s="7" t="s">
        <v>102</v>
      </c>
      <c r="BF6" s="7"/>
      <c r="BG6" s="7"/>
      <c r="BH6" s="45" t="s">
        <v>138</v>
      </c>
      <c r="BI6" s="45"/>
      <c r="BJ6" s="7"/>
      <c r="BK6" s="7"/>
      <c r="BL6" s="37" t="s">
        <v>105</v>
      </c>
      <c r="BM6" s="27"/>
      <c r="BN6" s="27"/>
      <c r="BO6" s="45" t="s">
        <v>106</v>
      </c>
      <c r="BP6" s="45" t="s">
        <v>139</v>
      </c>
      <c r="BQ6" s="45" t="s">
        <v>140</v>
      </c>
      <c r="BR6" s="7"/>
      <c r="BS6" s="7"/>
      <c r="BT6" s="7"/>
      <c r="BU6" s="7"/>
      <c r="BV6" s="7"/>
      <c r="BW6" s="7"/>
      <c r="BX6" s="11"/>
      <c r="BY6" s="7" t="s">
        <v>127</v>
      </c>
      <c r="BZ6" s="24">
        <v>2700</v>
      </c>
      <c r="CA6" s="7">
        <v>11.34</v>
      </c>
      <c r="CB6" s="13" t="s">
        <v>197</v>
      </c>
      <c r="CC6" s="7">
        <v>11.34</v>
      </c>
      <c r="CD6" s="7" t="s">
        <v>127</v>
      </c>
      <c r="CE6" s="9" t="s">
        <v>108</v>
      </c>
      <c r="CF6" s="7">
        <v>59</v>
      </c>
      <c r="CG6" s="7" t="s">
        <v>107</v>
      </c>
      <c r="CH6" s="7"/>
      <c r="CI6" s="45" t="s">
        <v>150</v>
      </c>
      <c r="CJ6" s="45" t="s">
        <v>150</v>
      </c>
      <c r="CK6" s="45" t="s">
        <v>198</v>
      </c>
      <c r="CL6" s="7" t="s">
        <v>109</v>
      </c>
      <c r="CM6" s="7"/>
      <c r="CN6" s="7"/>
      <c r="CO6" s="7" t="s">
        <v>112</v>
      </c>
      <c r="CP6" s="24">
        <v>17371</v>
      </c>
      <c r="CQ6" s="7" t="s">
        <v>175</v>
      </c>
      <c r="CR6" s="24">
        <v>1428</v>
      </c>
      <c r="CS6" s="28">
        <v>52000</v>
      </c>
      <c r="CT6" s="7"/>
    </row>
    <row r="7" spans="1:100" ht="30.95" customHeight="1" x14ac:dyDescent="0.4">
      <c r="A7" s="72" t="s">
        <v>267</v>
      </c>
      <c r="B7" s="172">
        <v>1</v>
      </c>
      <c r="C7" s="73"/>
      <c r="D7" s="73"/>
      <c r="E7" s="73"/>
      <c r="F7" s="74"/>
      <c r="G7" s="73"/>
      <c r="H7" s="75"/>
      <c r="I7" s="76"/>
      <c r="J7" s="77"/>
      <c r="K7" s="73"/>
      <c r="L7" s="72"/>
      <c r="M7" s="78">
        <f>SUM(M6)</f>
        <v>28436100</v>
      </c>
      <c r="N7" s="79"/>
      <c r="O7" s="90"/>
      <c r="P7" s="83"/>
      <c r="Q7" s="83"/>
      <c r="R7" s="168">
        <f>SUM(R6)</f>
        <v>237</v>
      </c>
      <c r="S7" s="81"/>
      <c r="T7" s="82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84"/>
      <c r="AP7" s="73"/>
      <c r="AQ7" s="90"/>
      <c r="AR7" s="99"/>
      <c r="AS7" s="73"/>
      <c r="AT7" s="73"/>
      <c r="AU7" s="73"/>
      <c r="AV7" s="73"/>
      <c r="AW7" s="73"/>
      <c r="AX7" s="77"/>
      <c r="AY7" s="83"/>
      <c r="AZ7" s="83"/>
      <c r="BA7" s="83"/>
      <c r="BB7" s="83"/>
      <c r="BC7" s="84"/>
      <c r="BD7" s="84"/>
      <c r="BE7" s="73"/>
      <c r="BF7" s="73"/>
      <c r="BG7" s="73"/>
      <c r="BH7" s="84"/>
      <c r="BI7" s="84"/>
      <c r="BJ7" s="73"/>
      <c r="BK7" s="73"/>
      <c r="BL7" s="73"/>
      <c r="BM7" s="73"/>
      <c r="BN7" s="73"/>
      <c r="BO7" s="84"/>
      <c r="BP7" s="84"/>
      <c r="BQ7" s="84"/>
      <c r="BR7" s="73"/>
      <c r="BS7" s="73"/>
      <c r="BT7" s="73"/>
      <c r="BU7" s="73"/>
      <c r="BV7" s="73"/>
      <c r="BW7" s="73"/>
      <c r="BX7" s="76"/>
      <c r="BY7" s="73"/>
      <c r="BZ7" s="73"/>
      <c r="CA7" s="73"/>
      <c r="CB7" s="73"/>
      <c r="CC7" s="73"/>
      <c r="CD7" s="73"/>
      <c r="CE7" s="73"/>
      <c r="CF7" s="73"/>
      <c r="CG7" s="73"/>
      <c r="CH7" s="76"/>
      <c r="CI7" s="84"/>
      <c r="CJ7" s="84"/>
      <c r="CK7" s="177"/>
      <c r="CL7" s="73"/>
      <c r="CM7" s="73"/>
      <c r="CN7" s="73"/>
      <c r="CO7" s="73"/>
      <c r="CP7" s="73"/>
      <c r="CQ7" s="73"/>
      <c r="CR7" s="73"/>
      <c r="CS7" s="72"/>
      <c r="CT7" s="73"/>
    </row>
    <row r="8" spans="1:100" ht="30.95" customHeight="1" x14ac:dyDescent="0.4">
      <c r="A8" s="19" t="s">
        <v>208</v>
      </c>
      <c r="B8" s="36" t="s">
        <v>209</v>
      </c>
      <c r="C8" s="45" t="s">
        <v>210</v>
      </c>
      <c r="D8" s="30" t="s">
        <v>211</v>
      </c>
      <c r="E8" s="45" t="s">
        <v>86</v>
      </c>
      <c r="F8" s="45" t="s">
        <v>87</v>
      </c>
      <c r="G8" s="45" t="s">
        <v>88</v>
      </c>
      <c r="H8" s="45" t="s">
        <v>89</v>
      </c>
      <c r="I8" s="12"/>
      <c r="J8" s="45" t="s">
        <v>212</v>
      </c>
      <c r="K8" s="47">
        <v>44840</v>
      </c>
      <c r="L8" s="47">
        <v>46446</v>
      </c>
      <c r="M8" s="26">
        <v>23610400</v>
      </c>
      <c r="N8" s="190" t="s">
        <v>167</v>
      </c>
      <c r="O8" s="32">
        <v>13191805</v>
      </c>
      <c r="P8" s="32">
        <v>10418595</v>
      </c>
      <c r="Q8" s="13">
        <v>20</v>
      </c>
      <c r="R8" s="50">
        <v>96</v>
      </c>
      <c r="S8" s="21">
        <v>2</v>
      </c>
      <c r="T8" s="48" t="s">
        <v>92</v>
      </c>
      <c r="U8" s="13">
        <v>56.4</v>
      </c>
      <c r="V8" s="13">
        <v>37.9</v>
      </c>
      <c r="W8" s="13">
        <v>5.7</v>
      </c>
      <c r="X8" s="26">
        <v>5500</v>
      </c>
      <c r="Y8" s="13">
        <v>46.7</v>
      </c>
      <c r="Z8" s="13">
        <v>47.7</v>
      </c>
      <c r="AA8" s="13">
        <v>5.6</v>
      </c>
      <c r="AB8" s="26">
        <v>8300</v>
      </c>
      <c r="AC8" s="13">
        <v>31.7</v>
      </c>
      <c r="AD8" s="13">
        <v>62.7</v>
      </c>
      <c r="AE8" s="13">
        <v>5.6</v>
      </c>
      <c r="AF8" s="26">
        <v>11100</v>
      </c>
      <c r="AG8" s="5"/>
      <c r="AH8" s="5"/>
      <c r="AI8" s="5"/>
      <c r="AJ8" s="5"/>
      <c r="AK8" s="5"/>
      <c r="AL8" s="5"/>
      <c r="AM8" s="5"/>
      <c r="AN8" s="5"/>
      <c r="AO8" s="45" t="s">
        <v>121</v>
      </c>
      <c r="AP8" s="45" t="s">
        <v>94</v>
      </c>
      <c r="AQ8" s="13" t="s">
        <v>95</v>
      </c>
      <c r="AR8" s="13">
        <v>8.0000000000000002E-3</v>
      </c>
      <c r="AS8" s="13">
        <v>40</v>
      </c>
      <c r="AT8" s="13">
        <v>70</v>
      </c>
      <c r="AU8" s="13">
        <v>40</v>
      </c>
      <c r="AV8" s="13">
        <v>0.05</v>
      </c>
      <c r="AW8" s="13">
        <v>30</v>
      </c>
      <c r="AX8" s="29"/>
      <c r="AY8" s="13" t="s">
        <v>202</v>
      </c>
      <c r="AZ8" s="20" t="s">
        <v>213</v>
      </c>
      <c r="BA8" s="13" t="s">
        <v>214</v>
      </c>
      <c r="BB8" s="13" t="s">
        <v>215</v>
      </c>
      <c r="BC8" s="30" t="s">
        <v>125</v>
      </c>
      <c r="BD8" s="36" t="s">
        <v>137</v>
      </c>
      <c r="BE8" s="45" t="s">
        <v>102</v>
      </c>
      <c r="BF8" s="5"/>
      <c r="BG8" s="5"/>
      <c r="BH8" s="45" t="s">
        <v>104</v>
      </c>
      <c r="BI8" s="45"/>
      <c r="BJ8" s="5"/>
      <c r="BK8" s="5"/>
      <c r="BL8" s="53" t="s">
        <v>105</v>
      </c>
      <c r="BM8" s="46"/>
      <c r="BN8" s="46"/>
      <c r="BO8" s="45" t="s">
        <v>106</v>
      </c>
      <c r="BP8" s="45" t="s">
        <v>139</v>
      </c>
      <c r="BQ8" s="45"/>
      <c r="BR8" s="5"/>
      <c r="BS8" s="53" t="s">
        <v>141</v>
      </c>
      <c r="BT8" s="53"/>
      <c r="BU8" s="53"/>
      <c r="BV8" s="53"/>
      <c r="BW8" s="53"/>
      <c r="BX8" s="54" t="s">
        <v>216</v>
      </c>
      <c r="BY8" s="45" t="s">
        <v>127</v>
      </c>
      <c r="BZ8" s="26">
        <v>1810</v>
      </c>
      <c r="CA8" s="13">
        <v>19.63</v>
      </c>
      <c r="CB8" s="13"/>
      <c r="CC8" s="13">
        <v>27.81</v>
      </c>
      <c r="CD8" s="45" t="s">
        <v>127</v>
      </c>
      <c r="CE8" s="30" t="s">
        <v>108</v>
      </c>
      <c r="CF8" s="13">
        <v>59.5</v>
      </c>
      <c r="CG8" s="45" t="s">
        <v>109</v>
      </c>
      <c r="CH8" s="45" t="s">
        <v>217</v>
      </c>
      <c r="CI8" s="45" t="s">
        <v>111</v>
      </c>
      <c r="CJ8" s="36" t="s">
        <v>111</v>
      </c>
      <c r="CK8" s="45" t="s">
        <v>218</v>
      </c>
      <c r="CL8" s="45" t="s">
        <v>109</v>
      </c>
      <c r="CM8" s="45" t="s">
        <v>107</v>
      </c>
      <c r="CN8" s="45" t="s">
        <v>107</v>
      </c>
      <c r="CO8" s="45" t="s">
        <v>112</v>
      </c>
      <c r="CP8" s="26">
        <v>8924.3799999999992</v>
      </c>
      <c r="CQ8" s="45" t="s">
        <v>112</v>
      </c>
      <c r="CR8" s="45" t="s">
        <v>219</v>
      </c>
      <c r="CS8" s="26">
        <v>20000</v>
      </c>
      <c r="CT8" s="5"/>
    </row>
    <row r="9" spans="1:100" ht="42.95" customHeight="1" x14ac:dyDescent="0.4">
      <c r="A9" s="57" t="s">
        <v>208</v>
      </c>
      <c r="B9" s="36" t="s">
        <v>220</v>
      </c>
      <c r="C9" s="45" t="s">
        <v>221</v>
      </c>
      <c r="D9" s="30" t="s">
        <v>486</v>
      </c>
      <c r="E9" s="45" t="s">
        <v>86</v>
      </c>
      <c r="F9" s="45" t="s">
        <v>132</v>
      </c>
      <c r="G9" s="45" t="s">
        <v>222</v>
      </c>
      <c r="H9" s="45" t="s">
        <v>134</v>
      </c>
      <c r="I9" s="12"/>
      <c r="J9" s="45" t="s">
        <v>119</v>
      </c>
      <c r="K9" s="47">
        <v>44811</v>
      </c>
      <c r="L9" s="47">
        <v>45726</v>
      </c>
      <c r="M9" s="26">
        <v>2189000</v>
      </c>
      <c r="N9" s="58" t="s">
        <v>91</v>
      </c>
      <c r="O9" s="32">
        <v>2189000</v>
      </c>
      <c r="P9" s="13"/>
      <c r="Q9" s="13"/>
      <c r="R9" s="50">
        <v>80</v>
      </c>
      <c r="S9" s="21">
        <v>2</v>
      </c>
      <c r="T9" s="48" t="s">
        <v>92</v>
      </c>
      <c r="U9" s="13">
        <v>66</v>
      </c>
      <c r="V9" s="13">
        <v>26</v>
      </c>
      <c r="W9" s="13">
        <v>8</v>
      </c>
      <c r="X9" s="26">
        <v>4184</v>
      </c>
      <c r="Y9" s="13">
        <v>51</v>
      </c>
      <c r="Z9" s="13">
        <v>38</v>
      </c>
      <c r="AA9" s="13">
        <v>11</v>
      </c>
      <c r="AB9" s="26">
        <v>7531</v>
      </c>
      <c r="AC9" s="13">
        <v>37</v>
      </c>
      <c r="AD9" s="13">
        <v>50</v>
      </c>
      <c r="AE9" s="13">
        <v>13</v>
      </c>
      <c r="AF9" s="26">
        <v>10878</v>
      </c>
      <c r="AG9" s="5"/>
      <c r="AH9" s="5"/>
      <c r="AI9" s="5"/>
      <c r="AJ9" s="5"/>
      <c r="AK9" s="5"/>
      <c r="AL9" s="5"/>
      <c r="AM9" s="5"/>
      <c r="AN9" s="5"/>
      <c r="AO9" s="45" t="s">
        <v>93</v>
      </c>
      <c r="AP9" s="45" t="s">
        <v>223</v>
      </c>
      <c r="AQ9" s="13" t="s">
        <v>224</v>
      </c>
      <c r="AR9" s="13">
        <v>0.02</v>
      </c>
      <c r="AS9" s="13">
        <v>200</v>
      </c>
      <c r="AT9" s="13">
        <v>150</v>
      </c>
      <c r="AU9" s="13" t="s">
        <v>225</v>
      </c>
      <c r="AV9" s="13">
        <v>5</v>
      </c>
      <c r="AW9" s="13">
        <v>50</v>
      </c>
      <c r="AX9" s="29"/>
      <c r="AY9" s="20" t="s">
        <v>226</v>
      </c>
      <c r="AZ9" s="49">
        <v>1200</v>
      </c>
      <c r="BA9" s="13" t="s">
        <v>227</v>
      </c>
      <c r="BB9" s="13" t="s">
        <v>228</v>
      </c>
      <c r="BC9" s="30" t="s">
        <v>100</v>
      </c>
      <c r="BD9" s="45" t="s">
        <v>101</v>
      </c>
      <c r="BE9" s="45" t="s">
        <v>102</v>
      </c>
      <c r="BF9" s="5"/>
      <c r="BG9" s="5"/>
      <c r="BH9" s="45" t="s">
        <v>103</v>
      </c>
      <c r="BI9" s="45"/>
      <c r="BJ9" s="5"/>
      <c r="BK9" s="5"/>
      <c r="BL9" s="53" t="s">
        <v>105</v>
      </c>
      <c r="BM9" s="46"/>
      <c r="BN9" s="46"/>
      <c r="BO9" s="45" t="s">
        <v>106</v>
      </c>
      <c r="BP9" s="45" t="s">
        <v>139</v>
      </c>
      <c r="BQ9" s="45"/>
      <c r="BR9" s="5"/>
      <c r="BS9" s="53"/>
      <c r="BT9" s="53"/>
      <c r="BU9" s="53"/>
      <c r="BV9" s="53"/>
      <c r="BW9" s="53"/>
      <c r="BX9" s="53"/>
      <c r="BY9" s="45" t="s">
        <v>107</v>
      </c>
      <c r="BZ9" s="53"/>
      <c r="CA9" s="53"/>
      <c r="CB9" s="53"/>
      <c r="CC9" s="53"/>
      <c r="CD9" s="45" t="s">
        <v>107</v>
      </c>
      <c r="CE9" s="30" t="s">
        <v>108</v>
      </c>
      <c r="CF9" s="13">
        <v>59</v>
      </c>
      <c r="CG9" s="45" t="s">
        <v>109</v>
      </c>
      <c r="CH9" s="45" t="s">
        <v>229</v>
      </c>
      <c r="CI9" s="36" t="s">
        <v>151</v>
      </c>
      <c r="CJ9" s="36" t="s">
        <v>151</v>
      </c>
      <c r="CK9" s="36" t="s">
        <v>230</v>
      </c>
      <c r="CL9" s="45" t="s">
        <v>109</v>
      </c>
      <c r="CM9" s="45" t="s">
        <v>107</v>
      </c>
      <c r="CN9" s="45" t="s">
        <v>107</v>
      </c>
      <c r="CO9" s="45" t="s">
        <v>112</v>
      </c>
      <c r="CP9" s="49" t="s">
        <v>481</v>
      </c>
      <c r="CQ9" s="45" t="s">
        <v>112</v>
      </c>
      <c r="CR9" s="49" t="s">
        <v>482</v>
      </c>
      <c r="CS9" s="32">
        <v>3141</v>
      </c>
      <c r="CT9" s="9" t="s">
        <v>231</v>
      </c>
    </row>
    <row r="10" spans="1:100" ht="30.95" customHeight="1" x14ac:dyDescent="0.4">
      <c r="A10" s="57" t="s">
        <v>208</v>
      </c>
      <c r="B10" s="36" t="s">
        <v>232</v>
      </c>
      <c r="C10" s="45" t="s">
        <v>233</v>
      </c>
      <c r="D10" s="30" t="s">
        <v>487</v>
      </c>
      <c r="E10" s="45" t="s">
        <v>86</v>
      </c>
      <c r="F10" s="45" t="s">
        <v>132</v>
      </c>
      <c r="G10" s="45" t="s">
        <v>88</v>
      </c>
      <c r="H10" s="45" t="s">
        <v>89</v>
      </c>
      <c r="I10" s="12"/>
      <c r="J10" s="45" t="s">
        <v>234</v>
      </c>
      <c r="K10" s="47">
        <v>44899</v>
      </c>
      <c r="L10" s="47">
        <v>45382</v>
      </c>
      <c r="M10" s="26">
        <v>7351960</v>
      </c>
      <c r="N10" s="190" t="s">
        <v>167</v>
      </c>
      <c r="O10" s="32">
        <v>3212000</v>
      </c>
      <c r="P10" s="32">
        <v>4139960</v>
      </c>
      <c r="Q10" s="13">
        <v>8</v>
      </c>
      <c r="R10" s="50">
        <v>156</v>
      </c>
      <c r="S10" s="21">
        <v>1</v>
      </c>
      <c r="T10" s="48" t="s">
        <v>92</v>
      </c>
      <c r="U10" s="13">
        <v>55</v>
      </c>
      <c r="V10" s="13">
        <v>33</v>
      </c>
      <c r="W10" s="13">
        <v>12</v>
      </c>
      <c r="X10" s="26">
        <v>5860</v>
      </c>
      <c r="Y10" s="13">
        <v>45</v>
      </c>
      <c r="Z10" s="13">
        <v>45</v>
      </c>
      <c r="AA10" s="13">
        <v>10</v>
      </c>
      <c r="AB10" s="26">
        <v>8790</v>
      </c>
      <c r="AC10" s="13">
        <v>37</v>
      </c>
      <c r="AD10" s="13">
        <v>55</v>
      </c>
      <c r="AE10" s="13">
        <v>8</v>
      </c>
      <c r="AF10" s="26">
        <v>12558</v>
      </c>
      <c r="AG10" s="5"/>
      <c r="AH10" s="5"/>
      <c r="AI10" s="5"/>
      <c r="AJ10" s="5"/>
      <c r="AK10" s="5"/>
      <c r="AL10" s="5"/>
      <c r="AM10" s="5"/>
      <c r="AN10" s="5"/>
      <c r="AO10" s="45" t="s">
        <v>121</v>
      </c>
      <c r="AP10" s="45" t="s">
        <v>94</v>
      </c>
      <c r="AQ10" s="13" t="s">
        <v>235</v>
      </c>
      <c r="AR10" s="13">
        <v>0.02</v>
      </c>
      <c r="AS10" s="13">
        <v>50</v>
      </c>
      <c r="AT10" s="13">
        <v>120</v>
      </c>
      <c r="AU10" s="13">
        <v>50</v>
      </c>
      <c r="AV10" s="35">
        <v>1</v>
      </c>
      <c r="AW10" s="29"/>
      <c r="AX10" s="29"/>
      <c r="AY10" s="13" t="s">
        <v>236</v>
      </c>
      <c r="AZ10" s="50">
        <v>5000</v>
      </c>
      <c r="BA10" s="13" t="s">
        <v>237</v>
      </c>
      <c r="BB10" s="20"/>
      <c r="BC10" s="30" t="s">
        <v>100</v>
      </c>
      <c r="BD10" s="45" t="s">
        <v>101</v>
      </c>
      <c r="BE10" s="45" t="s">
        <v>102</v>
      </c>
      <c r="BF10" s="7"/>
      <c r="BG10" s="7"/>
      <c r="BH10" s="45" t="s">
        <v>138</v>
      </c>
      <c r="BI10" s="45"/>
      <c r="BJ10" s="7"/>
      <c r="BK10" s="7"/>
      <c r="BL10" s="53" t="s">
        <v>205</v>
      </c>
      <c r="BM10" s="27"/>
      <c r="BN10" s="27"/>
      <c r="BO10" s="45" t="s">
        <v>106</v>
      </c>
      <c r="BP10" s="45"/>
      <c r="BQ10" s="45"/>
      <c r="BR10" s="7"/>
      <c r="BS10" s="53"/>
      <c r="BT10" s="53"/>
      <c r="BU10" s="53"/>
      <c r="BV10" s="53"/>
      <c r="BW10" s="53"/>
      <c r="BX10" s="53"/>
      <c r="BY10" s="45" t="s">
        <v>107</v>
      </c>
      <c r="BZ10" s="53"/>
      <c r="CA10" s="53"/>
      <c r="CB10" s="53"/>
      <c r="CC10" s="53"/>
      <c r="CD10" s="45" t="s">
        <v>107</v>
      </c>
      <c r="CE10" s="9" t="s">
        <v>108</v>
      </c>
      <c r="CF10" s="13">
        <v>58</v>
      </c>
      <c r="CG10" s="45" t="s">
        <v>109</v>
      </c>
      <c r="CH10" s="45" t="s">
        <v>229</v>
      </c>
      <c r="CI10" s="45" t="s">
        <v>111</v>
      </c>
      <c r="CJ10" s="45" t="s">
        <v>111</v>
      </c>
      <c r="CK10" s="45" t="s">
        <v>218</v>
      </c>
      <c r="CL10" s="45" t="s">
        <v>109</v>
      </c>
      <c r="CM10" s="45" t="s">
        <v>107</v>
      </c>
      <c r="CN10" s="45" t="s">
        <v>107</v>
      </c>
      <c r="CO10" s="45" t="s">
        <v>112</v>
      </c>
      <c r="CP10" s="58" t="s">
        <v>142</v>
      </c>
      <c r="CQ10" s="45" t="s">
        <v>112</v>
      </c>
      <c r="CR10" s="191" t="s">
        <v>142</v>
      </c>
      <c r="CS10" s="17">
        <v>15725</v>
      </c>
      <c r="CT10" s="3"/>
    </row>
    <row r="11" spans="1:100" ht="30.95" customHeight="1" x14ac:dyDescent="0.4">
      <c r="A11" s="72" t="s">
        <v>267</v>
      </c>
      <c r="B11" s="172">
        <v>3</v>
      </c>
      <c r="C11" s="73"/>
      <c r="D11" s="73"/>
      <c r="E11" s="73"/>
      <c r="F11" s="74"/>
      <c r="G11" s="73"/>
      <c r="H11" s="75"/>
      <c r="I11" s="76"/>
      <c r="J11" s="77"/>
      <c r="K11" s="73"/>
      <c r="L11" s="72"/>
      <c r="M11" s="78">
        <f>SUM(M8:M10)</f>
        <v>33151360</v>
      </c>
      <c r="N11" s="79"/>
      <c r="O11" s="90"/>
      <c r="P11" s="83"/>
      <c r="Q11" s="83"/>
      <c r="R11" s="168">
        <f>SUM(R8:R10)</f>
        <v>332</v>
      </c>
      <c r="S11" s="81"/>
      <c r="T11" s="82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84"/>
      <c r="AP11" s="73"/>
      <c r="AQ11" s="90"/>
      <c r="AR11" s="81"/>
      <c r="AS11" s="73"/>
      <c r="AT11" s="73"/>
      <c r="AU11" s="73"/>
      <c r="AV11" s="73"/>
      <c r="AW11" s="73"/>
      <c r="AX11" s="77"/>
      <c r="AY11" s="83"/>
      <c r="AZ11" s="83"/>
      <c r="BA11" s="83"/>
      <c r="BB11" s="83"/>
      <c r="BC11" s="73"/>
      <c r="BD11" s="84"/>
      <c r="BE11" s="84"/>
      <c r="BF11" s="73"/>
      <c r="BG11" s="73"/>
      <c r="BH11" s="84"/>
      <c r="BI11" s="84"/>
      <c r="BJ11" s="73"/>
      <c r="BK11" s="73"/>
      <c r="BL11" s="73"/>
      <c r="BM11" s="73"/>
      <c r="BN11" s="73"/>
      <c r="BO11" s="84"/>
      <c r="BP11" s="84"/>
      <c r="BQ11" s="84"/>
      <c r="BR11" s="73"/>
      <c r="BS11" s="73"/>
      <c r="BT11" s="73"/>
      <c r="BU11" s="73"/>
      <c r="BV11" s="73"/>
      <c r="BW11" s="73"/>
      <c r="BX11" s="76"/>
      <c r="BY11" s="73"/>
      <c r="BZ11" s="83"/>
      <c r="CA11" s="83"/>
      <c r="CB11" s="83"/>
      <c r="CC11" s="83"/>
      <c r="CD11" s="73"/>
      <c r="CE11" s="73"/>
      <c r="CF11" s="73"/>
      <c r="CG11" s="84"/>
      <c r="CH11" s="85"/>
      <c r="CI11" s="84"/>
      <c r="CJ11" s="84"/>
      <c r="CK11" s="84"/>
      <c r="CL11" s="73"/>
      <c r="CM11" s="73"/>
      <c r="CN11" s="73"/>
      <c r="CO11" s="73"/>
      <c r="CP11" s="73"/>
      <c r="CQ11" s="73"/>
      <c r="CR11" s="73"/>
      <c r="CS11" s="73"/>
      <c r="CT11" s="73"/>
    </row>
    <row r="12" spans="1:100" ht="30.95" customHeight="1" x14ac:dyDescent="0.4">
      <c r="A12" s="19" t="s">
        <v>273</v>
      </c>
      <c r="B12" s="36" t="s">
        <v>274</v>
      </c>
      <c r="C12" s="36" t="s">
        <v>275</v>
      </c>
      <c r="D12" s="36" t="s">
        <v>488</v>
      </c>
      <c r="E12" s="7" t="s">
        <v>86</v>
      </c>
      <c r="F12" s="7" t="s">
        <v>87</v>
      </c>
      <c r="G12" s="7" t="s">
        <v>88</v>
      </c>
      <c r="H12" s="7" t="s">
        <v>89</v>
      </c>
      <c r="I12" s="7"/>
      <c r="J12" s="7" t="s">
        <v>90</v>
      </c>
      <c r="K12" s="47">
        <v>44994</v>
      </c>
      <c r="L12" s="47">
        <v>46477</v>
      </c>
      <c r="M12" s="24">
        <f>SUM(O12:P12)</f>
        <v>40535000</v>
      </c>
      <c r="N12" s="24" t="s">
        <v>91</v>
      </c>
      <c r="O12" s="26">
        <v>22946000</v>
      </c>
      <c r="P12" s="49">
        <v>17589000</v>
      </c>
      <c r="Q12" s="13">
        <v>22</v>
      </c>
      <c r="R12" s="50">
        <v>180</v>
      </c>
      <c r="S12" s="10">
        <v>2</v>
      </c>
      <c r="T12" s="25" t="s">
        <v>92</v>
      </c>
      <c r="U12" s="13">
        <v>54.9</v>
      </c>
      <c r="V12" s="13">
        <v>39.9</v>
      </c>
      <c r="W12" s="13">
        <v>5.2</v>
      </c>
      <c r="X12" s="26">
        <v>6100</v>
      </c>
      <c r="Y12" s="13">
        <v>38.4</v>
      </c>
      <c r="Z12" s="13">
        <v>54.8</v>
      </c>
      <c r="AA12" s="13">
        <v>6.8</v>
      </c>
      <c r="AB12" s="26">
        <v>9300</v>
      </c>
      <c r="AC12" s="13">
        <v>21.5</v>
      </c>
      <c r="AD12" s="13">
        <v>70</v>
      </c>
      <c r="AE12" s="13">
        <v>8.5</v>
      </c>
      <c r="AF12" s="26">
        <v>12600</v>
      </c>
      <c r="AG12" s="13"/>
      <c r="AH12" s="13"/>
      <c r="AI12" s="13"/>
      <c r="AJ12" s="13"/>
      <c r="AK12" s="13"/>
      <c r="AL12" s="13"/>
      <c r="AM12" s="13"/>
      <c r="AN12" s="13"/>
      <c r="AO12" s="45" t="s">
        <v>121</v>
      </c>
      <c r="AP12" s="7" t="s">
        <v>94</v>
      </c>
      <c r="AQ12" s="13" t="s">
        <v>95</v>
      </c>
      <c r="AR12" s="7">
        <v>0.01</v>
      </c>
      <c r="AS12" s="7">
        <v>50</v>
      </c>
      <c r="AT12" s="7">
        <v>50</v>
      </c>
      <c r="AU12" s="7">
        <v>30</v>
      </c>
      <c r="AV12" s="7">
        <v>0.05</v>
      </c>
      <c r="AW12" s="7">
        <v>30</v>
      </c>
      <c r="AX12" s="20" t="s">
        <v>276</v>
      </c>
      <c r="AY12" s="20" t="s">
        <v>277</v>
      </c>
      <c r="AZ12" s="20" t="s">
        <v>278</v>
      </c>
      <c r="BA12" s="20" t="s">
        <v>279</v>
      </c>
      <c r="BB12" s="13" t="s">
        <v>280</v>
      </c>
      <c r="BC12" s="9" t="s">
        <v>125</v>
      </c>
      <c r="BD12" s="45" t="s">
        <v>101</v>
      </c>
      <c r="BE12" s="7" t="s">
        <v>102</v>
      </c>
      <c r="BF12" s="7"/>
      <c r="BG12" s="7"/>
      <c r="BH12" s="7" t="s">
        <v>104</v>
      </c>
      <c r="BI12" s="7"/>
      <c r="BJ12" s="7"/>
      <c r="BK12" s="7"/>
      <c r="BL12" s="37" t="s">
        <v>105</v>
      </c>
      <c r="BM12" s="37"/>
      <c r="BN12" s="27"/>
      <c r="BO12" s="7" t="s">
        <v>106</v>
      </c>
      <c r="BP12" s="7"/>
      <c r="BQ12" s="7"/>
      <c r="BR12" s="7"/>
      <c r="BS12" s="7"/>
      <c r="BT12" s="7"/>
      <c r="BU12" s="7"/>
      <c r="BV12" s="7"/>
      <c r="BW12" s="7"/>
      <c r="BX12" s="11"/>
      <c r="BY12" s="7" t="s">
        <v>127</v>
      </c>
      <c r="BZ12" s="26" t="s">
        <v>281</v>
      </c>
      <c r="CA12" s="20" t="s">
        <v>496</v>
      </c>
      <c r="CB12" s="13"/>
      <c r="CC12" s="13">
        <v>24.1</v>
      </c>
      <c r="CD12" s="7" t="s">
        <v>127</v>
      </c>
      <c r="CE12" s="9" t="s">
        <v>190</v>
      </c>
      <c r="CF12" s="13">
        <v>59</v>
      </c>
      <c r="CG12" s="7" t="s">
        <v>107</v>
      </c>
      <c r="CH12" s="7"/>
      <c r="CI12" s="45" t="s">
        <v>151</v>
      </c>
      <c r="CJ12" s="45" t="s">
        <v>151</v>
      </c>
      <c r="CK12" s="45"/>
      <c r="CL12" s="7" t="s">
        <v>107</v>
      </c>
      <c r="CM12" s="7" t="s">
        <v>107</v>
      </c>
      <c r="CN12" s="7" t="s">
        <v>107</v>
      </c>
      <c r="CO12" s="7" t="s">
        <v>112</v>
      </c>
      <c r="CP12" s="26">
        <v>6780</v>
      </c>
      <c r="CQ12" s="7"/>
      <c r="CR12" s="7"/>
      <c r="CS12" s="7"/>
      <c r="CT12" s="7"/>
      <c r="CU12" s="62"/>
      <c r="CV12" s="44"/>
    </row>
    <row r="13" spans="1:100" ht="37.5" customHeight="1" x14ac:dyDescent="0.4">
      <c r="A13" s="19" t="s">
        <v>273</v>
      </c>
      <c r="B13" s="36" t="s">
        <v>282</v>
      </c>
      <c r="C13" s="45" t="s">
        <v>283</v>
      </c>
      <c r="D13" s="30" t="s">
        <v>489</v>
      </c>
      <c r="E13" s="7" t="s">
        <v>86</v>
      </c>
      <c r="F13" s="7" t="s">
        <v>87</v>
      </c>
      <c r="G13" s="7" t="s">
        <v>133</v>
      </c>
      <c r="H13" s="7" t="s">
        <v>134</v>
      </c>
      <c r="I13" s="7"/>
      <c r="J13" s="7" t="s">
        <v>119</v>
      </c>
      <c r="K13" s="47">
        <v>44916</v>
      </c>
      <c r="L13" s="47">
        <v>46066</v>
      </c>
      <c r="M13" s="24">
        <v>14182300</v>
      </c>
      <c r="N13" s="24" t="s">
        <v>91</v>
      </c>
      <c r="O13" s="32">
        <v>14182300</v>
      </c>
      <c r="P13" s="5" t="s">
        <v>135</v>
      </c>
      <c r="Q13" s="5" t="s">
        <v>135</v>
      </c>
      <c r="R13" s="50">
        <v>95</v>
      </c>
      <c r="S13" s="10">
        <v>2</v>
      </c>
      <c r="T13" s="25" t="s">
        <v>92</v>
      </c>
      <c r="U13" s="13">
        <v>56.13</v>
      </c>
      <c r="V13" s="13">
        <v>38.93</v>
      </c>
      <c r="W13" s="13">
        <v>4.9400000000000004</v>
      </c>
      <c r="X13" s="26" t="s">
        <v>284</v>
      </c>
      <c r="Y13" s="13">
        <v>46.25</v>
      </c>
      <c r="Z13" s="13">
        <v>57.83</v>
      </c>
      <c r="AA13" s="13">
        <v>5.8</v>
      </c>
      <c r="AB13" s="26" t="s">
        <v>285</v>
      </c>
      <c r="AC13" s="13">
        <v>36.369999999999997</v>
      </c>
      <c r="AD13" s="13">
        <v>57.83</v>
      </c>
      <c r="AE13" s="13">
        <v>5.8</v>
      </c>
      <c r="AF13" s="26" t="s">
        <v>286</v>
      </c>
      <c r="AG13" s="5" t="s">
        <v>168</v>
      </c>
      <c r="AH13" s="5" t="s">
        <v>168</v>
      </c>
      <c r="AI13" s="5" t="s">
        <v>168</v>
      </c>
      <c r="AJ13" s="5" t="s">
        <v>168</v>
      </c>
      <c r="AK13" s="5" t="s">
        <v>168</v>
      </c>
      <c r="AL13" s="5" t="s">
        <v>168</v>
      </c>
      <c r="AM13" s="5" t="s">
        <v>168</v>
      </c>
      <c r="AN13" s="5" t="s">
        <v>168</v>
      </c>
      <c r="AO13" s="45" t="s">
        <v>121</v>
      </c>
      <c r="AP13" s="7" t="s">
        <v>94</v>
      </c>
      <c r="AQ13" s="13" t="s">
        <v>287</v>
      </c>
      <c r="AR13" s="7">
        <v>5.0000000000000001E-3</v>
      </c>
      <c r="AS13" s="7">
        <v>8</v>
      </c>
      <c r="AT13" s="7">
        <v>20</v>
      </c>
      <c r="AU13" s="7">
        <v>8</v>
      </c>
      <c r="AV13" s="7">
        <v>8.0000000000000002E-3</v>
      </c>
      <c r="AW13" s="7">
        <v>30</v>
      </c>
      <c r="AX13" s="5" t="s">
        <v>135</v>
      </c>
      <c r="AY13" s="13" t="s">
        <v>288</v>
      </c>
      <c r="AZ13" s="20" t="s">
        <v>289</v>
      </c>
      <c r="BA13" s="13" t="s">
        <v>290</v>
      </c>
      <c r="BB13" s="13" t="s">
        <v>291</v>
      </c>
      <c r="BC13" s="9" t="s">
        <v>125</v>
      </c>
      <c r="BD13" s="45" t="s">
        <v>101</v>
      </c>
      <c r="BE13" s="7" t="s">
        <v>102</v>
      </c>
      <c r="BF13" s="7" t="s">
        <v>292</v>
      </c>
      <c r="BG13" s="7"/>
      <c r="BH13" s="7" t="s">
        <v>138</v>
      </c>
      <c r="BI13" s="7"/>
      <c r="BJ13" s="7"/>
      <c r="BK13" s="7"/>
      <c r="BL13" s="37" t="s">
        <v>105</v>
      </c>
      <c r="BM13" s="37" t="s">
        <v>205</v>
      </c>
      <c r="BN13" s="27"/>
      <c r="BO13" s="7" t="s">
        <v>106</v>
      </c>
      <c r="BP13" s="7" t="s">
        <v>139</v>
      </c>
      <c r="BQ13" s="7" t="s">
        <v>141</v>
      </c>
      <c r="BR13" s="7" t="s">
        <v>140</v>
      </c>
      <c r="BS13" s="7" t="s">
        <v>141</v>
      </c>
      <c r="BT13" s="7" t="s">
        <v>293</v>
      </c>
      <c r="BU13" s="7"/>
      <c r="BV13" s="7"/>
      <c r="BW13" s="7"/>
      <c r="BX13" s="187" t="s">
        <v>294</v>
      </c>
      <c r="BY13" s="7" t="s">
        <v>127</v>
      </c>
      <c r="BZ13" s="26" t="s">
        <v>295</v>
      </c>
      <c r="CA13" s="188">
        <v>0.12</v>
      </c>
      <c r="CB13" s="13" t="s">
        <v>296</v>
      </c>
      <c r="CC13" s="13">
        <v>0.24</v>
      </c>
      <c r="CD13" s="7" t="s">
        <v>107</v>
      </c>
      <c r="CE13" s="9" t="s">
        <v>108</v>
      </c>
      <c r="CF13" s="13">
        <v>59</v>
      </c>
      <c r="CG13" s="7" t="s">
        <v>109</v>
      </c>
      <c r="CH13" s="7" t="s">
        <v>297</v>
      </c>
      <c r="CI13" s="45" t="s">
        <v>111</v>
      </c>
      <c r="CJ13" s="45" t="s">
        <v>111</v>
      </c>
      <c r="CK13" s="45"/>
      <c r="CL13" s="7" t="s">
        <v>109</v>
      </c>
      <c r="CM13" s="7" t="s">
        <v>107</v>
      </c>
      <c r="CN13" s="7" t="s">
        <v>107</v>
      </c>
      <c r="CO13" s="7" t="s">
        <v>112</v>
      </c>
      <c r="CP13" s="32">
        <v>4975.91</v>
      </c>
      <c r="CQ13" s="28" t="s">
        <v>112</v>
      </c>
      <c r="CR13" s="32">
        <v>1266.54</v>
      </c>
      <c r="CS13" s="32">
        <v>11678.07</v>
      </c>
      <c r="CT13" s="9" t="s">
        <v>298</v>
      </c>
      <c r="CU13" s="62"/>
      <c r="CV13" s="44"/>
    </row>
    <row r="14" spans="1:100" ht="42.95" customHeight="1" x14ac:dyDescent="0.4">
      <c r="A14" s="19" t="s">
        <v>273</v>
      </c>
      <c r="B14" s="36" t="s">
        <v>299</v>
      </c>
      <c r="C14" s="45" t="s">
        <v>300</v>
      </c>
      <c r="D14" s="30" t="s">
        <v>301</v>
      </c>
      <c r="E14" s="7" t="s">
        <v>86</v>
      </c>
      <c r="F14" s="7" t="s">
        <v>87</v>
      </c>
      <c r="G14" s="7" t="s">
        <v>302</v>
      </c>
      <c r="H14" s="7" t="s">
        <v>89</v>
      </c>
      <c r="I14" s="7"/>
      <c r="J14" s="7" t="s">
        <v>90</v>
      </c>
      <c r="K14" s="47">
        <v>44798</v>
      </c>
      <c r="L14" s="47">
        <v>46112</v>
      </c>
      <c r="M14" s="24">
        <f>24800000*1.1</f>
        <v>27280000.000000004</v>
      </c>
      <c r="N14" s="24" t="s">
        <v>167</v>
      </c>
      <c r="O14" s="32">
        <v>15092000</v>
      </c>
      <c r="P14" s="26">
        <f>M14-O14</f>
        <v>12188000.000000004</v>
      </c>
      <c r="Q14" s="13">
        <v>20</v>
      </c>
      <c r="R14" s="50">
        <v>98</v>
      </c>
      <c r="S14" s="10">
        <v>2</v>
      </c>
      <c r="T14" s="25" t="s">
        <v>92</v>
      </c>
      <c r="U14" s="13">
        <v>56.6</v>
      </c>
      <c r="V14" s="13">
        <v>38.200000000000003</v>
      </c>
      <c r="W14" s="13">
        <v>5.2</v>
      </c>
      <c r="X14" s="26">
        <v>8000</v>
      </c>
      <c r="Y14" s="13">
        <v>49.5</v>
      </c>
      <c r="Z14" s="13">
        <v>45.5</v>
      </c>
      <c r="AA14" s="13">
        <v>5</v>
      </c>
      <c r="AB14" s="26">
        <v>11316</v>
      </c>
      <c r="AC14" s="13">
        <v>43.7</v>
      </c>
      <c r="AD14" s="13">
        <v>52.1</v>
      </c>
      <c r="AE14" s="13">
        <v>4.2</v>
      </c>
      <c r="AF14" s="26">
        <v>15000</v>
      </c>
      <c r="AG14" s="13"/>
      <c r="AH14" s="13"/>
      <c r="AI14" s="13"/>
      <c r="AJ14" s="13"/>
      <c r="AK14" s="13"/>
      <c r="AL14" s="13"/>
      <c r="AM14" s="13"/>
      <c r="AN14" s="13"/>
      <c r="AO14" s="45" t="s">
        <v>121</v>
      </c>
      <c r="AP14" s="7" t="s">
        <v>223</v>
      </c>
      <c r="AQ14" s="13" t="s">
        <v>136</v>
      </c>
      <c r="AR14" s="7">
        <v>8.0000000000000002E-3</v>
      </c>
      <c r="AS14" s="7">
        <v>40</v>
      </c>
      <c r="AT14" s="7">
        <v>80</v>
      </c>
      <c r="AU14" s="7">
        <v>40</v>
      </c>
      <c r="AV14" s="7">
        <v>0.08</v>
      </c>
      <c r="AW14" s="7">
        <v>30</v>
      </c>
      <c r="AX14" s="5"/>
      <c r="AY14" s="20" t="s">
        <v>303</v>
      </c>
      <c r="AZ14" s="20" t="s">
        <v>304</v>
      </c>
      <c r="BA14" s="20" t="s">
        <v>305</v>
      </c>
      <c r="BB14" s="20" t="s">
        <v>306</v>
      </c>
      <c r="BC14" s="9" t="s">
        <v>125</v>
      </c>
      <c r="BD14" s="45" t="s">
        <v>101</v>
      </c>
      <c r="BE14" s="7" t="s">
        <v>102</v>
      </c>
      <c r="BF14" s="7"/>
      <c r="BG14" s="7"/>
      <c r="BH14" s="7" t="s">
        <v>104</v>
      </c>
      <c r="BI14" s="7"/>
      <c r="BJ14" s="7"/>
      <c r="BK14" s="7"/>
      <c r="BL14" s="37" t="s">
        <v>105</v>
      </c>
      <c r="BM14" s="37"/>
      <c r="BN14" s="27"/>
      <c r="BO14" s="7" t="s">
        <v>141</v>
      </c>
      <c r="BP14" s="7"/>
      <c r="BQ14" s="7"/>
      <c r="BR14" s="7"/>
      <c r="BS14" s="7" t="s">
        <v>141</v>
      </c>
      <c r="BT14" s="7"/>
      <c r="BU14" s="7"/>
      <c r="BV14" s="7"/>
      <c r="BW14" s="7"/>
      <c r="BX14" s="187" t="s">
        <v>307</v>
      </c>
      <c r="BY14" s="7" t="s">
        <v>127</v>
      </c>
      <c r="BZ14" s="26" t="s">
        <v>308</v>
      </c>
      <c r="CA14" s="188" t="s">
        <v>495</v>
      </c>
      <c r="CB14" s="13"/>
      <c r="CC14" s="13" t="s">
        <v>495</v>
      </c>
      <c r="CD14" s="7" t="s">
        <v>127</v>
      </c>
      <c r="CE14" s="9" t="s">
        <v>141</v>
      </c>
      <c r="CF14" s="13">
        <v>59</v>
      </c>
      <c r="CG14" s="7"/>
      <c r="CH14" s="7"/>
      <c r="CI14" s="45" t="s">
        <v>111</v>
      </c>
      <c r="CJ14" s="45" t="s">
        <v>111</v>
      </c>
      <c r="CK14" s="45"/>
      <c r="CL14" s="7" t="s">
        <v>109</v>
      </c>
      <c r="CM14" s="7" t="s">
        <v>107</v>
      </c>
      <c r="CN14" s="7" t="s">
        <v>109</v>
      </c>
      <c r="CO14" s="7" t="s">
        <v>112</v>
      </c>
      <c r="CP14" s="32">
        <v>7921.77</v>
      </c>
      <c r="CQ14" s="28" t="s">
        <v>175</v>
      </c>
      <c r="CR14" s="32">
        <v>816.73</v>
      </c>
      <c r="CS14" s="32">
        <v>17291</v>
      </c>
      <c r="CT14" s="7" t="s">
        <v>309</v>
      </c>
      <c r="CU14" s="62"/>
      <c r="CV14" s="44"/>
    </row>
    <row r="15" spans="1:100" ht="63.6" customHeight="1" x14ac:dyDescent="0.4">
      <c r="A15" s="57" t="s">
        <v>273</v>
      </c>
      <c r="B15" s="36" t="s">
        <v>310</v>
      </c>
      <c r="C15" s="45" t="s">
        <v>311</v>
      </c>
      <c r="D15" s="30" t="s">
        <v>312</v>
      </c>
      <c r="E15" s="45" t="s">
        <v>86</v>
      </c>
      <c r="F15" s="45" t="s">
        <v>132</v>
      </c>
      <c r="G15" s="45" t="s">
        <v>133</v>
      </c>
      <c r="H15" s="45" t="s">
        <v>141</v>
      </c>
      <c r="I15" s="5" t="s">
        <v>168</v>
      </c>
      <c r="J15" s="45" t="s">
        <v>119</v>
      </c>
      <c r="K15" s="47">
        <v>44739</v>
      </c>
      <c r="L15" s="47">
        <v>45716</v>
      </c>
      <c r="M15" s="26">
        <v>3773000</v>
      </c>
      <c r="N15" s="58" t="s">
        <v>91</v>
      </c>
      <c r="O15" s="26">
        <v>3773000</v>
      </c>
      <c r="P15" s="5" t="s">
        <v>168</v>
      </c>
      <c r="Q15" s="5" t="s">
        <v>168</v>
      </c>
      <c r="R15" s="50">
        <v>130</v>
      </c>
      <c r="S15" s="21">
        <v>2</v>
      </c>
      <c r="T15" s="48" t="s">
        <v>313</v>
      </c>
      <c r="U15" s="13">
        <v>57</v>
      </c>
      <c r="V15" s="13">
        <v>35</v>
      </c>
      <c r="W15" s="13">
        <v>8</v>
      </c>
      <c r="X15" s="26">
        <v>4600</v>
      </c>
      <c r="Y15" s="13">
        <v>51</v>
      </c>
      <c r="Z15" s="13">
        <v>43</v>
      </c>
      <c r="AA15" s="13">
        <v>6</v>
      </c>
      <c r="AB15" s="26">
        <v>7100</v>
      </c>
      <c r="AC15" s="13">
        <v>44</v>
      </c>
      <c r="AD15" s="13">
        <v>52</v>
      </c>
      <c r="AE15" s="13">
        <v>4</v>
      </c>
      <c r="AF15" s="26">
        <v>10500</v>
      </c>
      <c r="AG15" s="5" t="s">
        <v>168</v>
      </c>
      <c r="AH15" s="5" t="s">
        <v>168</v>
      </c>
      <c r="AI15" s="5" t="s">
        <v>168</v>
      </c>
      <c r="AJ15" s="5" t="s">
        <v>168</v>
      </c>
      <c r="AK15" s="5" t="s">
        <v>168</v>
      </c>
      <c r="AL15" s="5" t="s">
        <v>168</v>
      </c>
      <c r="AM15" s="5" t="s">
        <v>168</v>
      </c>
      <c r="AN15" s="5" t="s">
        <v>168</v>
      </c>
      <c r="AO15" s="45" t="s">
        <v>121</v>
      </c>
      <c r="AP15" s="45" t="s">
        <v>223</v>
      </c>
      <c r="AQ15" s="13" t="s">
        <v>136</v>
      </c>
      <c r="AR15" s="13" t="s">
        <v>314</v>
      </c>
      <c r="AS15" s="20" t="s">
        <v>315</v>
      </c>
      <c r="AT15" s="20" t="s">
        <v>316</v>
      </c>
      <c r="AU15" s="20" t="s">
        <v>317</v>
      </c>
      <c r="AV15" s="20" t="s">
        <v>318</v>
      </c>
      <c r="AW15" s="20" t="s">
        <v>319</v>
      </c>
      <c r="AX15" s="20" t="s">
        <v>320</v>
      </c>
      <c r="AY15" s="20" t="s">
        <v>321</v>
      </c>
      <c r="AZ15" s="20"/>
      <c r="BA15" s="13" t="s">
        <v>322</v>
      </c>
      <c r="BB15" s="20" t="s">
        <v>323</v>
      </c>
      <c r="BC15" s="30" t="s">
        <v>125</v>
      </c>
      <c r="BD15" s="30" t="s">
        <v>137</v>
      </c>
      <c r="BE15" s="45" t="s">
        <v>102</v>
      </c>
      <c r="BF15" s="45"/>
      <c r="BG15" s="45"/>
      <c r="BH15" s="45" t="s">
        <v>103</v>
      </c>
      <c r="BI15" s="45"/>
      <c r="BJ15" s="45"/>
      <c r="BK15" s="45"/>
      <c r="BL15" s="53" t="s">
        <v>187</v>
      </c>
      <c r="BM15" s="53"/>
      <c r="BN15" s="60"/>
      <c r="BO15" s="45" t="s">
        <v>106</v>
      </c>
      <c r="BP15" s="45" t="s">
        <v>139</v>
      </c>
      <c r="BQ15" s="45" t="s">
        <v>140</v>
      </c>
      <c r="BR15" s="45"/>
      <c r="BS15" s="30" t="s">
        <v>126</v>
      </c>
      <c r="BT15" s="45"/>
      <c r="BU15" s="45"/>
      <c r="BV15" s="45"/>
      <c r="BW15" s="45"/>
      <c r="BX15" s="104"/>
      <c r="BY15" s="45" t="s">
        <v>127</v>
      </c>
      <c r="BZ15" s="26" t="s">
        <v>324</v>
      </c>
      <c r="CA15" s="13"/>
      <c r="CB15" s="45"/>
      <c r="CC15" s="95"/>
      <c r="CD15" s="45" t="s">
        <v>107</v>
      </c>
      <c r="CE15" s="30" t="s">
        <v>108</v>
      </c>
      <c r="CF15" s="13">
        <v>59</v>
      </c>
      <c r="CG15" s="45" t="s">
        <v>109</v>
      </c>
      <c r="CH15" s="45" t="s">
        <v>110</v>
      </c>
      <c r="CI15" s="45" t="s">
        <v>111</v>
      </c>
      <c r="CJ15" s="45" t="s">
        <v>111</v>
      </c>
      <c r="CK15" s="45"/>
      <c r="CL15" s="45" t="s">
        <v>109</v>
      </c>
      <c r="CM15" s="45"/>
      <c r="CN15" s="45"/>
      <c r="CO15" s="45" t="s">
        <v>112</v>
      </c>
      <c r="CP15" s="32">
        <v>2725.83</v>
      </c>
      <c r="CQ15" s="160" t="s">
        <v>112</v>
      </c>
      <c r="CR15" s="160" t="s">
        <v>325</v>
      </c>
      <c r="CS15" s="32">
        <v>26869.741999999998</v>
      </c>
      <c r="CT15" s="45"/>
      <c r="CU15" s="62"/>
      <c r="CV15" s="44"/>
    </row>
    <row r="16" spans="1:100" ht="56.1" customHeight="1" x14ac:dyDescent="0.4">
      <c r="A16" s="19" t="s">
        <v>273</v>
      </c>
      <c r="B16" s="36" t="s">
        <v>326</v>
      </c>
      <c r="C16" s="45" t="s">
        <v>327</v>
      </c>
      <c r="D16" s="30" t="s">
        <v>328</v>
      </c>
      <c r="E16" s="7" t="s">
        <v>86</v>
      </c>
      <c r="F16" s="7" t="s">
        <v>132</v>
      </c>
      <c r="G16" s="7" t="s">
        <v>302</v>
      </c>
      <c r="H16" s="7" t="s">
        <v>141</v>
      </c>
      <c r="I16" s="7" t="s">
        <v>329</v>
      </c>
      <c r="J16" s="7" t="s">
        <v>119</v>
      </c>
      <c r="K16" s="47">
        <v>44659</v>
      </c>
      <c r="L16" s="47">
        <v>45382</v>
      </c>
      <c r="M16" s="24">
        <v>19431203</v>
      </c>
      <c r="N16" s="24" t="s">
        <v>167</v>
      </c>
      <c r="O16" s="45" t="s">
        <v>330</v>
      </c>
      <c r="P16" s="45" t="s">
        <v>330</v>
      </c>
      <c r="Q16" s="13">
        <v>20</v>
      </c>
      <c r="R16" s="50">
        <v>120</v>
      </c>
      <c r="S16" s="10">
        <v>2</v>
      </c>
      <c r="T16" s="25" t="s">
        <v>92</v>
      </c>
      <c r="U16" s="13">
        <v>59.8</v>
      </c>
      <c r="V16" s="13">
        <v>28.2</v>
      </c>
      <c r="W16" s="13">
        <v>12</v>
      </c>
      <c r="X16" s="26">
        <v>4600</v>
      </c>
      <c r="Y16" s="13">
        <v>43.5</v>
      </c>
      <c r="Z16" s="13">
        <v>44.9</v>
      </c>
      <c r="AA16" s="13">
        <v>11.6</v>
      </c>
      <c r="AB16" s="26">
        <v>7950</v>
      </c>
      <c r="AC16" s="13">
        <v>27.2</v>
      </c>
      <c r="AD16" s="13">
        <v>61.6</v>
      </c>
      <c r="AE16" s="13">
        <v>11.2</v>
      </c>
      <c r="AF16" s="26">
        <v>11300</v>
      </c>
      <c r="AG16" s="13">
        <v>81.400000000000006</v>
      </c>
      <c r="AH16" s="13">
        <v>15.1</v>
      </c>
      <c r="AI16" s="13">
        <v>3.5</v>
      </c>
      <c r="AJ16" s="30" t="s">
        <v>331</v>
      </c>
      <c r="AK16" s="13"/>
      <c r="AL16" s="13"/>
      <c r="AM16" s="13"/>
      <c r="AN16" s="13"/>
      <c r="AO16" s="45" t="s">
        <v>121</v>
      </c>
      <c r="AP16" s="7" t="s">
        <v>223</v>
      </c>
      <c r="AQ16" s="95" t="s">
        <v>332</v>
      </c>
      <c r="AR16" s="13" t="s">
        <v>333</v>
      </c>
      <c r="AS16" s="20" t="s">
        <v>498</v>
      </c>
      <c r="AT16" s="20" t="s">
        <v>499</v>
      </c>
      <c r="AU16" s="20" t="s">
        <v>498</v>
      </c>
      <c r="AV16" s="20" t="s">
        <v>500</v>
      </c>
      <c r="AW16" s="20" t="s">
        <v>498</v>
      </c>
      <c r="AX16" s="5"/>
      <c r="AY16" s="20" t="s">
        <v>334</v>
      </c>
      <c r="AZ16" s="20" t="s">
        <v>335</v>
      </c>
      <c r="BA16" s="13" t="s">
        <v>336</v>
      </c>
      <c r="BB16" s="13" t="s">
        <v>188</v>
      </c>
      <c r="BC16" s="9" t="s">
        <v>125</v>
      </c>
      <c r="BD16" s="45" t="s">
        <v>137</v>
      </c>
      <c r="BE16" s="7" t="s">
        <v>102</v>
      </c>
      <c r="BF16" s="7"/>
      <c r="BG16" s="7"/>
      <c r="BH16" s="7" t="s">
        <v>138</v>
      </c>
      <c r="BI16" s="7"/>
      <c r="BJ16" s="7"/>
      <c r="BK16" s="7"/>
      <c r="BL16" s="37" t="s">
        <v>187</v>
      </c>
      <c r="BM16" s="37"/>
      <c r="BN16" s="27"/>
      <c r="BO16" s="7" t="s">
        <v>106</v>
      </c>
      <c r="BP16" s="7" t="s">
        <v>141</v>
      </c>
      <c r="BQ16" s="7"/>
      <c r="BR16" s="7"/>
      <c r="BS16" s="30" t="s">
        <v>126</v>
      </c>
      <c r="BT16" s="7"/>
      <c r="BU16" s="7"/>
      <c r="BV16" s="7"/>
      <c r="BW16" s="7"/>
      <c r="BX16" s="11"/>
      <c r="BY16" s="7" t="s">
        <v>248</v>
      </c>
      <c r="BZ16" s="26" t="s">
        <v>337</v>
      </c>
      <c r="CA16" s="13"/>
      <c r="CB16" s="13"/>
      <c r="CC16" s="13"/>
      <c r="CD16" s="7"/>
      <c r="CE16" s="9" t="s">
        <v>108</v>
      </c>
      <c r="CF16" s="13">
        <v>58.5</v>
      </c>
      <c r="CG16" s="7"/>
      <c r="CH16" s="7"/>
      <c r="CI16" s="45"/>
      <c r="CJ16" s="45"/>
      <c r="CK16" s="45"/>
      <c r="CL16" s="7" t="s">
        <v>109</v>
      </c>
      <c r="CM16" s="7" t="s">
        <v>107</v>
      </c>
      <c r="CN16" s="7" t="s">
        <v>107</v>
      </c>
      <c r="CO16" s="7" t="s">
        <v>141</v>
      </c>
      <c r="CP16" s="32">
        <v>9638.69</v>
      </c>
      <c r="CQ16" s="28" t="s">
        <v>190</v>
      </c>
      <c r="CR16" s="32">
        <v>1589.45</v>
      </c>
      <c r="CS16" s="32">
        <v>355232</v>
      </c>
      <c r="CT16" s="7"/>
      <c r="CU16" s="62"/>
      <c r="CV16" s="44"/>
    </row>
    <row r="17" spans="1:100" ht="50.1" customHeight="1" x14ac:dyDescent="0.4">
      <c r="A17" s="19" t="s">
        <v>273</v>
      </c>
      <c r="B17" s="178" t="s">
        <v>338</v>
      </c>
      <c r="C17" s="30" t="s">
        <v>339</v>
      </c>
      <c r="D17" s="36" t="s">
        <v>364</v>
      </c>
      <c r="E17" s="7" t="s">
        <v>86</v>
      </c>
      <c r="F17" s="7" t="s">
        <v>132</v>
      </c>
      <c r="G17" s="7" t="s">
        <v>340</v>
      </c>
      <c r="H17" s="7" t="s">
        <v>141</v>
      </c>
      <c r="I17" s="7" t="s">
        <v>341</v>
      </c>
      <c r="J17" s="7" t="s">
        <v>119</v>
      </c>
      <c r="K17" s="47">
        <v>44742</v>
      </c>
      <c r="L17" s="47">
        <v>44644</v>
      </c>
      <c r="M17" s="24">
        <v>190300</v>
      </c>
      <c r="N17" s="31" t="s">
        <v>91</v>
      </c>
      <c r="O17" s="105" t="s">
        <v>168</v>
      </c>
      <c r="P17" s="5" t="s">
        <v>168</v>
      </c>
      <c r="Q17" s="13">
        <v>1</v>
      </c>
      <c r="R17" s="50">
        <v>300</v>
      </c>
      <c r="S17" s="10">
        <v>2</v>
      </c>
      <c r="T17" s="25" t="s">
        <v>92</v>
      </c>
      <c r="U17" s="13">
        <v>58.5</v>
      </c>
      <c r="V17" s="13">
        <v>32.200000000000003</v>
      </c>
      <c r="W17" s="13">
        <v>9.3000000000000007</v>
      </c>
      <c r="X17" s="26">
        <v>1200</v>
      </c>
      <c r="Y17" s="13">
        <v>47.1</v>
      </c>
      <c r="Z17" s="13">
        <v>45</v>
      </c>
      <c r="AA17" s="13">
        <v>7.9</v>
      </c>
      <c r="AB17" s="26">
        <v>2100</v>
      </c>
      <c r="AC17" s="13">
        <v>35.6</v>
      </c>
      <c r="AD17" s="13">
        <v>57.7</v>
      </c>
      <c r="AE17" s="13">
        <v>6.7</v>
      </c>
      <c r="AF17" s="26">
        <v>3000</v>
      </c>
      <c r="AG17" s="5" t="s">
        <v>168</v>
      </c>
      <c r="AH17" s="5" t="s">
        <v>168</v>
      </c>
      <c r="AI17" s="5" t="s">
        <v>168</v>
      </c>
      <c r="AJ17" s="5" t="s">
        <v>168</v>
      </c>
      <c r="AK17" s="5" t="s">
        <v>168</v>
      </c>
      <c r="AL17" s="5" t="s">
        <v>168</v>
      </c>
      <c r="AM17" s="5" t="s">
        <v>168</v>
      </c>
      <c r="AN17" s="5" t="s">
        <v>168</v>
      </c>
      <c r="AO17" s="45" t="s">
        <v>121</v>
      </c>
      <c r="AP17" s="7" t="s">
        <v>223</v>
      </c>
      <c r="AQ17" s="13">
        <v>5.5</v>
      </c>
      <c r="AR17" s="13" t="s">
        <v>343</v>
      </c>
      <c r="AS17" s="20" t="s">
        <v>344</v>
      </c>
      <c r="AT17" s="20" t="s">
        <v>345</v>
      </c>
      <c r="AU17" s="13" t="s">
        <v>346</v>
      </c>
      <c r="AV17" s="20" t="s">
        <v>347</v>
      </c>
      <c r="AW17" s="13" t="s">
        <v>348</v>
      </c>
      <c r="AX17" s="29" t="s">
        <v>168</v>
      </c>
      <c r="AY17" s="20" t="s">
        <v>494</v>
      </c>
      <c r="AZ17" s="20" t="s">
        <v>349</v>
      </c>
      <c r="BA17" s="20" t="s">
        <v>350</v>
      </c>
      <c r="BB17" s="13" t="s">
        <v>342</v>
      </c>
      <c r="BC17" s="9" t="s">
        <v>125</v>
      </c>
      <c r="BD17" s="45" t="s">
        <v>101</v>
      </c>
      <c r="BE17" s="7" t="s">
        <v>102</v>
      </c>
      <c r="BF17" s="7"/>
      <c r="BG17" s="7"/>
      <c r="BH17" s="7" t="s">
        <v>103</v>
      </c>
      <c r="BI17" s="7"/>
      <c r="BJ17" s="7"/>
      <c r="BK17" s="7"/>
      <c r="BL17" s="40" t="s">
        <v>105</v>
      </c>
      <c r="BM17" s="27"/>
      <c r="BN17" s="27"/>
      <c r="BO17" s="7" t="s">
        <v>106</v>
      </c>
      <c r="BP17" s="7" t="s">
        <v>139</v>
      </c>
      <c r="BQ17" s="7"/>
      <c r="BR17" s="7"/>
      <c r="BS17" s="7"/>
      <c r="BT17" s="7"/>
      <c r="BU17" s="7"/>
      <c r="BV17" s="7"/>
      <c r="BW17" s="7"/>
      <c r="BX17" s="11"/>
      <c r="BY17" s="7" t="s">
        <v>127</v>
      </c>
      <c r="BZ17" s="26" t="s">
        <v>351</v>
      </c>
      <c r="CA17" s="13">
        <v>51</v>
      </c>
      <c r="CB17" s="5" t="s">
        <v>342</v>
      </c>
      <c r="CC17" s="13">
        <v>51</v>
      </c>
      <c r="CD17" s="7" t="s">
        <v>107</v>
      </c>
      <c r="CE17" s="9" t="s">
        <v>108</v>
      </c>
      <c r="CF17" s="13">
        <v>59</v>
      </c>
      <c r="CG17" s="7" t="s">
        <v>107</v>
      </c>
      <c r="CH17" s="7"/>
      <c r="CI17" s="45" t="s">
        <v>111</v>
      </c>
      <c r="CJ17" s="45" t="s">
        <v>111</v>
      </c>
      <c r="CK17" s="45"/>
      <c r="CL17" s="7" t="s">
        <v>107</v>
      </c>
      <c r="CM17" s="7" t="s">
        <v>107</v>
      </c>
      <c r="CN17" s="7" t="s">
        <v>107</v>
      </c>
      <c r="CO17" s="7" t="s">
        <v>112</v>
      </c>
      <c r="CP17" s="32">
        <v>9292.6</v>
      </c>
      <c r="CQ17" s="28" t="s">
        <v>112</v>
      </c>
      <c r="CR17" s="32">
        <v>1314.43</v>
      </c>
      <c r="CS17" s="32">
        <v>78379.48</v>
      </c>
      <c r="CT17" s="7"/>
      <c r="CU17" s="62"/>
      <c r="CV17" s="44"/>
    </row>
    <row r="18" spans="1:100" ht="54.6" customHeight="1" x14ac:dyDescent="0.4">
      <c r="A18" s="19" t="s">
        <v>273</v>
      </c>
      <c r="B18" s="36" t="s">
        <v>352</v>
      </c>
      <c r="C18" s="7" t="s">
        <v>353</v>
      </c>
      <c r="D18" s="9" t="s">
        <v>354</v>
      </c>
      <c r="E18" s="7" t="s">
        <v>86</v>
      </c>
      <c r="F18" s="7" t="s">
        <v>132</v>
      </c>
      <c r="G18" s="7" t="s">
        <v>133</v>
      </c>
      <c r="H18" s="7" t="s">
        <v>141</v>
      </c>
      <c r="I18" s="7"/>
      <c r="J18" s="7" t="s">
        <v>119</v>
      </c>
      <c r="K18" s="47">
        <v>44838</v>
      </c>
      <c r="L18" s="47">
        <v>46112</v>
      </c>
      <c r="M18" s="24">
        <v>7935400</v>
      </c>
      <c r="N18" s="24" t="s">
        <v>91</v>
      </c>
      <c r="O18" s="32">
        <v>7935400</v>
      </c>
      <c r="P18" s="5" t="s">
        <v>188</v>
      </c>
      <c r="Q18" s="5" t="s">
        <v>188</v>
      </c>
      <c r="R18" s="50">
        <v>207</v>
      </c>
      <c r="S18" s="10">
        <v>3</v>
      </c>
      <c r="T18" s="25" t="s">
        <v>92</v>
      </c>
      <c r="U18" s="13">
        <v>68</v>
      </c>
      <c r="V18" s="13">
        <v>30</v>
      </c>
      <c r="W18" s="13">
        <v>2</v>
      </c>
      <c r="X18" s="26">
        <v>5023</v>
      </c>
      <c r="Y18" s="13">
        <v>53</v>
      </c>
      <c r="Z18" s="13">
        <v>42</v>
      </c>
      <c r="AA18" s="13">
        <v>5</v>
      </c>
      <c r="AB18" s="26">
        <v>7953</v>
      </c>
      <c r="AC18" s="13">
        <v>35</v>
      </c>
      <c r="AD18" s="13">
        <v>57</v>
      </c>
      <c r="AE18" s="13">
        <v>8</v>
      </c>
      <c r="AF18" s="26">
        <v>11721</v>
      </c>
      <c r="AG18" s="5" t="s">
        <v>168</v>
      </c>
      <c r="AH18" s="5" t="s">
        <v>168</v>
      </c>
      <c r="AI18" s="5" t="s">
        <v>168</v>
      </c>
      <c r="AJ18" s="5" t="s">
        <v>168</v>
      </c>
      <c r="AK18" s="5" t="s">
        <v>168</v>
      </c>
      <c r="AL18" s="5" t="s">
        <v>168</v>
      </c>
      <c r="AM18" s="5" t="s">
        <v>168</v>
      </c>
      <c r="AN18" s="5" t="s">
        <v>168</v>
      </c>
      <c r="AO18" s="45" t="s">
        <v>121</v>
      </c>
      <c r="AP18" s="7" t="s">
        <v>141</v>
      </c>
      <c r="AQ18" s="13" t="s">
        <v>332</v>
      </c>
      <c r="AR18" s="13" t="s">
        <v>355</v>
      </c>
      <c r="AS18" s="20" t="s">
        <v>356</v>
      </c>
      <c r="AT18" s="20" t="s">
        <v>357</v>
      </c>
      <c r="AU18" s="13" t="s">
        <v>358</v>
      </c>
      <c r="AV18" s="20" t="s">
        <v>359</v>
      </c>
      <c r="AW18" s="20" t="s">
        <v>360</v>
      </c>
      <c r="AX18" s="5"/>
      <c r="AY18" s="7"/>
      <c r="AZ18" s="20"/>
      <c r="BA18" s="20" t="s">
        <v>361</v>
      </c>
      <c r="BB18" s="13" t="s">
        <v>362</v>
      </c>
      <c r="BC18" s="9" t="s">
        <v>125</v>
      </c>
      <c r="BD18" s="30" t="s">
        <v>137</v>
      </c>
      <c r="BE18" s="7" t="s">
        <v>102</v>
      </c>
      <c r="BF18" s="7"/>
      <c r="BG18" s="7"/>
      <c r="BH18" s="7" t="s">
        <v>138</v>
      </c>
      <c r="BI18" s="7"/>
      <c r="BJ18" s="7"/>
      <c r="BK18" s="7"/>
      <c r="BL18" s="37" t="s">
        <v>105</v>
      </c>
      <c r="BM18" s="27"/>
      <c r="BN18" s="27"/>
      <c r="BO18" s="7" t="s">
        <v>106</v>
      </c>
      <c r="BP18" s="7" t="s">
        <v>139</v>
      </c>
      <c r="BQ18" s="7" t="s">
        <v>140</v>
      </c>
      <c r="BR18" s="7"/>
      <c r="BS18" s="7" t="s">
        <v>106</v>
      </c>
      <c r="BT18" s="7"/>
      <c r="BU18" s="7"/>
      <c r="BV18" s="7"/>
      <c r="BW18" s="7"/>
      <c r="BX18" s="11"/>
      <c r="BY18" s="7" t="s">
        <v>127</v>
      </c>
      <c r="BZ18" s="26" t="s">
        <v>363</v>
      </c>
      <c r="CA18" s="7"/>
      <c r="CB18" s="13"/>
      <c r="CC18" s="13"/>
      <c r="CD18" s="7" t="s">
        <v>127</v>
      </c>
      <c r="CE18" s="9" t="s">
        <v>108</v>
      </c>
      <c r="CF18" s="13">
        <v>120</v>
      </c>
      <c r="CG18" s="7" t="s">
        <v>107</v>
      </c>
      <c r="CH18" s="7"/>
      <c r="CI18" s="45" t="s">
        <v>150</v>
      </c>
      <c r="CJ18" s="45" t="s">
        <v>111</v>
      </c>
      <c r="CK18" s="45" t="s">
        <v>198</v>
      </c>
      <c r="CL18" s="7" t="s">
        <v>109</v>
      </c>
      <c r="CM18" s="7" t="s">
        <v>107</v>
      </c>
      <c r="CN18" s="7" t="s">
        <v>107</v>
      </c>
      <c r="CO18" s="7" t="s">
        <v>112</v>
      </c>
      <c r="CP18" s="32">
        <v>5798</v>
      </c>
      <c r="CQ18" s="28" t="s">
        <v>112</v>
      </c>
      <c r="CR18" s="32"/>
      <c r="CS18" s="32">
        <v>44000</v>
      </c>
      <c r="CT18" s="7"/>
      <c r="CU18" s="62"/>
      <c r="CV18" s="44"/>
    </row>
    <row r="19" spans="1:100" ht="30.95" customHeight="1" x14ac:dyDescent="0.4">
      <c r="A19" s="72" t="s">
        <v>267</v>
      </c>
      <c r="B19" s="172">
        <v>7</v>
      </c>
      <c r="C19" s="73"/>
      <c r="D19" s="86"/>
      <c r="E19" s="86"/>
      <c r="F19" s="86"/>
      <c r="G19" s="86"/>
      <c r="H19" s="86"/>
      <c r="I19" s="86"/>
      <c r="J19" s="86"/>
      <c r="K19" s="86"/>
      <c r="L19" s="86"/>
      <c r="M19" s="88">
        <f>SUM(M12:M18)</f>
        <v>113327203</v>
      </c>
      <c r="N19" s="87"/>
      <c r="O19" s="89"/>
      <c r="P19" s="89"/>
      <c r="Q19" s="83"/>
      <c r="R19" s="107">
        <f>SUM(R12:R18)</f>
        <v>1130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83"/>
      <c r="AF19" s="92"/>
      <c r="AG19" s="83"/>
      <c r="AH19" s="83"/>
      <c r="AI19" s="83"/>
      <c r="AJ19" s="83"/>
      <c r="AK19" s="83"/>
      <c r="AL19" s="83"/>
      <c r="AM19" s="83"/>
      <c r="AN19" s="83"/>
      <c r="AO19" s="91"/>
      <c r="AP19" s="91"/>
      <c r="AQ19" s="91"/>
      <c r="AR19" s="91"/>
      <c r="AS19" s="80"/>
      <c r="AT19" s="80"/>
      <c r="AU19" s="80"/>
      <c r="AV19" s="80"/>
      <c r="AW19" s="80"/>
      <c r="AX19" s="73"/>
      <c r="AY19" s="83"/>
      <c r="AZ19" s="9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62"/>
    </row>
    <row r="20" spans="1:100" ht="30.95" customHeight="1" x14ac:dyDescent="0.4">
      <c r="A20" s="19" t="s">
        <v>82</v>
      </c>
      <c r="B20" s="14" t="s">
        <v>83</v>
      </c>
      <c r="C20" s="3" t="s">
        <v>84</v>
      </c>
      <c r="D20" s="6" t="s">
        <v>85</v>
      </c>
      <c r="E20" s="7" t="s">
        <v>86</v>
      </c>
      <c r="F20" s="7" t="s">
        <v>87</v>
      </c>
      <c r="G20" s="7" t="s">
        <v>88</v>
      </c>
      <c r="H20" s="7" t="s">
        <v>89</v>
      </c>
      <c r="I20" s="7"/>
      <c r="J20" s="7" t="s">
        <v>90</v>
      </c>
      <c r="K20" s="23">
        <v>44824</v>
      </c>
      <c r="L20" s="23">
        <v>45869</v>
      </c>
      <c r="M20" s="24">
        <v>10043000</v>
      </c>
      <c r="N20" s="24" t="s">
        <v>91</v>
      </c>
      <c r="O20" s="32">
        <v>4840000</v>
      </c>
      <c r="P20" s="32">
        <v>5203000</v>
      </c>
      <c r="Q20" s="13">
        <v>15</v>
      </c>
      <c r="R20" s="50">
        <v>42</v>
      </c>
      <c r="S20" s="21">
        <v>2</v>
      </c>
      <c r="T20" s="25" t="s">
        <v>92</v>
      </c>
      <c r="U20" s="13">
        <v>52.1</v>
      </c>
      <c r="V20" s="13">
        <v>42.1</v>
      </c>
      <c r="W20" s="13">
        <v>5.8</v>
      </c>
      <c r="X20" s="26">
        <v>6400</v>
      </c>
      <c r="Y20" s="13">
        <v>46.8</v>
      </c>
      <c r="Z20" s="13">
        <v>5.5</v>
      </c>
      <c r="AA20" s="13">
        <v>47.7</v>
      </c>
      <c r="AB20" s="26">
        <v>9700</v>
      </c>
      <c r="AC20" s="13">
        <v>41.7</v>
      </c>
      <c r="AD20" s="13">
        <v>5.0999999999999996</v>
      </c>
      <c r="AE20" s="13">
        <v>53.2</v>
      </c>
      <c r="AF20" s="26">
        <v>12900</v>
      </c>
      <c r="AG20" s="13"/>
      <c r="AH20" s="13"/>
      <c r="AI20" s="13"/>
      <c r="AJ20" s="13"/>
      <c r="AK20" s="13"/>
      <c r="AL20" s="13"/>
      <c r="AM20" s="13"/>
      <c r="AN20" s="13"/>
      <c r="AO20" s="45" t="s">
        <v>93</v>
      </c>
      <c r="AP20" s="7" t="s">
        <v>94</v>
      </c>
      <c r="AQ20" s="13" t="s">
        <v>95</v>
      </c>
      <c r="AR20" s="7">
        <v>0.01</v>
      </c>
      <c r="AS20" s="7">
        <v>100</v>
      </c>
      <c r="AT20" s="7">
        <v>150</v>
      </c>
      <c r="AU20" s="7">
        <v>100</v>
      </c>
      <c r="AV20" s="7">
        <v>0.5</v>
      </c>
      <c r="AW20" s="7">
        <v>30</v>
      </c>
      <c r="AX20" s="5"/>
      <c r="AY20" s="13" t="s">
        <v>96</v>
      </c>
      <c r="AZ20" s="20" t="s">
        <v>97</v>
      </c>
      <c r="BA20" s="13" t="s">
        <v>98</v>
      </c>
      <c r="BB20" s="13" t="s">
        <v>99</v>
      </c>
      <c r="BC20" s="9" t="s">
        <v>100</v>
      </c>
      <c r="BD20" s="45" t="s">
        <v>101</v>
      </c>
      <c r="BE20" s="7" t="s">
        <v>102</v>
      </c>
      <c r="BF20" s="7"/>
      <c r="BG20" s="7"/>
      <c r="BH20" s="45" t="s">
        <v>103</v>
      </c>
      <c r="BI20" s="45" t="s">
        <v>104</v>
      </c>
      <c r="BJ20" s="7"/>
      <c r="BK20" s="7"/>
      <c r="BL20" s="37" t="s">
        <v>105</v>
      </c>
      <c r="BM20" s="27"/>
      <c r="BN20" s="27"/>
      <c r="BO20" s="45" t="s">
        <v>106</v>
      </c>
      <c r="BP20" s="45"/>
      <c r="BQ20" s="45"/>
      <c r="BR20" s="7"/>
      <c r="BS20" s="7"/>
      <c r="BT20" s="7"/>
      <c r="BU20" s="7"/>
      <c r="BV20" s="7"/>
      <c r="BW20" s="7"/>
      <c r="BX20" s="11"/>
      <c r="BY20" s="7" t="s">
        <v>107</v>
      </c>
      <c r="BZ20" s="26"/>
      <c r="CA20" s="13"/>
      <c r="CB20" s="13"/>
      <c r="CC20" s="13">
        <v>10</v>
      </c>
      <c r="CD20" s="7" t="s">
        <v>107</v>
      </c>
      <c r="CE20" s="9" t="s">
        <v>108</v>
      </c>
      <c r="CF20" s="7">
        <v>40</v>
      </c>
      <c r="CG20" s="45" t="s">
        <v>109</v>
      </c>
      <c r="CH20" s="45" t="s">
        <v>110</v>
      </c>
      <c r="CI20" s="45" t="s">
        <v>111</v>
      </c>
      <c r="CJ20" s="45" t="s">
        <v>111</v>
      </c>
      <c r="CK20" s="45"/>
      <c r="CL20" s="7" t="s">
        <v>107</v>
      </c>
      <c r="CM20" s="7" t="s">
        <v>107</v>
      </c>
      <c r="CN20" s="7" t="s">
        <v>107</v>
      </c>
      <c r="CO20" s="7" t="s">
        <v>112</v>
      </c>
      <c r="CP20" s="38">
        <v>5477.77</v>
      </c>
      <c r="CQ20" s="7" t="s">
        <v>112</v>
      </c>
      <c r="CR20" s="7" t="s">
        <v>113</v>
      </c>
      <c r="CS20" s="16">
        <v>24291.97</v>
      </c>
      <c r="CT20" s="3"/>
      <c r="CU20" s="56"/>
    </row>
    <row r="21" spans="1:100" ht="30.95" customHeight="1" x14ac:dyDescent="0.4">
      <c r="A21" s="72" t="s">
        <v>267</v>
      </c>
      <c r="B21" s="172">
        <v>1</v>
      </c>
      <c r="C21" s="73"/>
      <c r="D21" s="86"/>
      <c r="E21" s="86"/>
      <c r="F21" s="86"/>
      <c r="G21" s="86"/>
      <c r="H21" s="86"/>
      <c r="I21" s="86"/>
      <c r="J21" s="86"/>
      <c r="K21" s="87"/>
      <c r="L21" s="87"/>
      <c r="M21" s="88">
        <f>SUM(M20)</f>
        <v>10043000</v>
      </c>
      <c r="N21" s="86"/>
      <c r="O21" s="102"/>
      <c r="P21" s="102"/>
      <c r="Q21" s="83"/>
      <c r="R21" s="107">
        <f>+R20</f>
        <v>42</v>
      </c>
      <c r="S21" s="91"/>
      <c r="T21" s="86"/>
      <c r="U21" s="83"/>
      <c r="V21" s="83"/>
      <c r="W21" s="83"/>
      <c r="X21" s="92"/>
      <c r="Y21" s="83"/>
      <c r="Z21" s="83"/>
      <c r="AA21" s="83"/>
      <c r="AB21" s="92"/>
      <c r="AC21" s="83"/>
      <c r="AD21" s="83"/>
      <c r="AE21" s="83"/>
      <c r="AF21" s="92"/>
      <c r="AG21" s="83"/>
      <c r="AH21" s="83"/>
      <c r="AI21" s="83"/>
      <c r="AJ21" s="83"/>
      <c r="AK21" s="83"/>
      <c r="AL21" s="83"/>
      <c r="AM21" s="83"/>
      <c r="AN21" s="83"/>
      <c r="AO21" s="80"/>
      <c r="AP21" s="80"/>
      <c r="AQ21" s="83"/>
      <c r="AR21" s="80"/>
      <c r="AS21" s="80"/>
      <c r="AT21" s="80"/>
      <c r="AU21" s="80"/>
      <c r="AV21" s="80"/>
      <c r="AW21" s="80"/>
      <c r="AX21" s="73"/>
      <c r="AY21" s="83"/>
      <c r="AZ21" s="90"/>
      <c r="BA21" s="83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56"/>
    </row>
    <row r="22" spans="1:100" ht="30.95" customHeight="1" x14ac:dyDescent="0.4">
      <c r="A22" s="57" t="s">
        <v>238</v>
      </c>
      <c r="B22" s="36" t="s">
        <v>239</v>
      </c>
      <c r="C22" s="45" t="s">
        <v>240</v>
      </c>
      <c r="D22" s="30" t="s">
        <v>241</v>
      </c>
      <c r="E22" s="45" t="s">
        <v>86</v>
      </c>
      <c r="F22" s="45" t="s">
        <v>87</v>
      </c>
      <c r="G22" s="45" t="s">
        <v>242</v>
      </c>
      <c r="H22" s="45" t="s">
        <v>89</v>
      </c>
      <c r="I22" s="13"/>
      <c r="J22" s="45" t="s">
        <v>243</v>
      </c>
      <c r="K22" s="47">
        <v>44795</v>
      </c>
      <c r="L22" s="141">
        <v>45170</v>
      </c>
      <c r="M22" s="26">
        <v>64008800</v>
      </c>
      <c r="N22" s="58" t="s">
        <v>167</v>
      </c>
      <c r="O22" s="24">
        <v>46318800</v>
      </c>
      <c r="P22" s="24">
        <v>17690000</v>
      </c>
      <c r="Q22" s="13" t="s">
        <v>244</v>
      </c>
      <c r="R22" s="50">
        <v>210</v>
      </c>
      <c r="S22" s="21">
        <v>2</v>
      </c>
      <c r="T22" s="48" t="s">
        <v>92</v>
      </c>
      <c r="U22" s="13">
        <v>53.37</v>
      </c>
      <c r="V22" s="13">
        <v>40.25</v>
      </c>
      <c r="W22" s="13">
        <v>6.38</v>
      </c>
      <c r="X22" s="26">
        <v>6750</v>
      </c>
      <c r="Y22" s="13">
        <v>47.81</v>
      </c>
      <c r="Z22" s="13">
        <v>46.45</v>
      </c>
      <c r="AA22" s="13">
        <v>5.74</v>
      </c>
      <c r="AB22" s="26">
        <v>8800</v>
      </c>
      <c r="AC22" s="13">
        <v>42.25</v>
      </c>
      <c r="AD22" s="13">
        <v>52.65</v>
      </c>
      <c r="AE22" s="13">
        <v>5.0999999999999996</v>
      </c>
      <c r="AF22" s="26">
        <v>10850</v>
      </c>
      <c r="AG22" s="13"/>
      <c r="AH22" s="13"/>
      <c r="AI22" s="13"/>
      <c r="AJ22" s="13"/>
      <c r="AK22" s="13"/>
      <c r="AL22" s="13"/>
      <c r="AM22" s="13"/>
      <c r="AN22" s="13"/>
      <c r="AO22" s="45" t="s">
        <v>121</v>
      </c>
      <c r="AP22" s="45" t="s">
        <v>94</v>
      </c>
      <c r="AQ22" s="13" t="s">
        <v>136</v>
      </c>
      <c r="AR22" s="13">
        <v>0.01</v>
      </c>
      <c r="AS22" s="13">
        <v>25</v>
      </c>
      <c r="AT22" s="13">
        <v>45</v>
      </c>
      <c r="AU22" s="13">
        <v>15</v>
      </c>
      <c r="AV22" s="13">
        <v>0.1</v>
      </c>
      <c r="AW22" s="26">
        <v>30</v>
      </c>
      <c r="AX22" s="13"/>
      <c r="AY22" s="13" t="s">
        <v>96</v>
      </c>
      <c r="AZ22" s="59" t="s">
        <v>245</v>
      </c>
      <c r="BA22" s="13" t="s">
        <v>246</v>
      </c>
      <c r="BB22" s="13" t="s">
        <v>247</v>
      </c>
      <c r="BC22" s="30" t="s">
        <v>125</v>
      </c>
      <c r="BD22" s="45" t="s">
        <v>101</v>
      </c>
      <c r="BE22" s="45" t="s">
        <v>102</v>
      </c>
      <c r="BF22" s="45"/>
      <c r="BG22" s="45"/>
      <c r="BH22" s="45" t="s">
        <v>104</v>
      </c>
      <c r="BI22" s="45"/>
      <c r="BJ22" s="45"/>
      <c r="BK22" s="45"/>
      <c r="BL22" s="53" t="s">
        <v>105</v>
      </c>
      <c r="BM22" s="60"/>
      <c r="BN22" s="60"/>
      <c r="BO22" s="45" t="s">
        <v>141</v>
      </c>
      <c r="BP22" s="45"/>
      <c r="BQ22" s="45"/>
      <c r="BR22" s="45"/>
      <c r="BS22" s="45"/>
      <c r="BT22" s="45"/>
      <c r="BU22" s="45"/>
      <c r="BV22" s="45"/>
      <c r="BW22" s="45"/>
      <c r="BX22" s="61"/>
      <c r="BY22" s="45" t="s">
        <v>248</v>
      </c>
      <c r="BZ22" s="26">
        <v>4740</v>
      </c>
      <c r="CA22" s="13">
        <v>26.1</v>
      </c>
      <c r="CB22" s="13">
        <v>0</v>
      </c>
      <c r="CC22" s="13">
        <v>26.1</v>
      </c>
      <c r="CD22" s="45" t="s">
        <v>127</v>
      </c>
      <c r="CE22" s="30" t="s">
        <v>108</v>
      </c>
      <c r="CF22" s="13">
        <v>59</v>
      </c>
      <c r="CG22" s="45" t="s">
        <v>107</v>
      </c>
      <c r="CH22" s="13"/>
      <c r="CI22" s="45" t="s">
        <v>151</v>
      </c>
      <c r="CJ22" s="45" t="s">
        <v>111</v>
      </c>
      <c r="CK22" s="45"/>
      <c r="CL22" s="45" t="s">
        <v>109</v>
      </c>
      <c r="CM22" s="45" t="s">
        <v>107</v>
      </c>
      <c r="CN22" s="45" t="s">
        <v>109</v>
      </c>
      <c r="CO22" s="45" t="s">
        <v>112</v>
      </c>
      <c r="CP22" s="26">
        <v>8630</v>
      </c>
      <c r="CQ22" s="45" t="s">
        <v>175</v>
      </c>
      <c r="CR22" s="32">
        <v>3700</v>
      </c>
      <c r="CS22" s="32">
        <v>30961</v>
      </c>
      <c r="CT22" s="13"/>
      <c r="CU22" s="62"/>
      <c r="CV22" s="44"/>
    </row>
    <row r="23" spans="1:100" ht="30.95" customHeight="1" x14ac:dyDescent="0.4">
      <c r="A23" s="63" t="s">
        <v>238</v>
      </c>
      <c r="B23" s="54" t="s">
        <v>249</v>
      </c>
      <c r="C23" s="53" t="s">
        <v>250</v>
      </c>
      <c r="D23" s="55" t="s">
        <v>251</v>
      </c>
      <c r="E23" s="53" t="s">
        <v>86</v>
      </c>
      <c r="F23" s="53" t="s">
        <v>87</v>
      </c>
      <c r="G23" s="53" t="s">
        <v>88</v>
      </c>
      <c r="H23" s="53" t="s">
        <v>89</v>
      </c>
      <c r="I23" s="64"/>
      <c r="J23" s="53" t="s">
        <v>119</v>
      </c>
      <c r="K23" s="65">
        <v>44708</v>
      </c>
      <c r="L23" s="65">
        <v>46112</v>
      </c>
      <c r="M23" s="66">
        <f>O23+P23</f>
        <v>39096600</v>
      </c>
      <c r="N23" s="67" t="s">
        <v>91</v>
      </c>
      <c r="O23" s="103">
        <v>27214400</v>
      </c>
      <c r="P23" s="103">
        <v>11882200</v>
      </c>
      <c r="Q23" s="64">
        <v>20</v>
      </c>
      <c r="R23" s="169">
        <v>287</v>
      </c>
      <c r="S23" s="70">
        <v>3</v>
      </c>
      <c r="T23" s="71" t="s">
        <v>92</v>
      </c>
      <c r="U23" s="64">
        <v>57</v>
      </c>
      <c r="V23" s="64">
        <v>36</v>
      </c>
      <c r="W23" s="64">
        <v>7</v>
      </c>
      <c r="X23" s="66">
        <v>6300</v>
      </c>
      <c r="Y23" s="64">
        <v>48</v>
      </c>
      <c r="Z23" s="64">
        <v>45</v>
      </c>
      <c r="AA23" s="64">
        <v>7</v>
      </c>
      <c r="AB23" s="66">
        <v>8300</v>
      </c>
      <c r="AC23" s="64">
        <v>39</v>
      </c>
      <c r="AD23" s="64">
        <v>54</v>
      </c>
      <c r="AE23" s="64">
        <v>7</v>
      </c>
      <c r="AF23" s="66">
        <v>10400</v>
      </c>
      <c r="AG23" s="64"/>
      <c r="AH23" s="64"/>
      <c r="AI23" s="64"/>
      <c r="AJ23" s="64"/>
      <c r="AK23" s="64"/>
      <c r="AL23" s="64"/>
      <c r="AM23" s="64"/>
      <c r="AN23" s="64"/>
      <c r="AO23" s="53" t="s">
        <v>121</v>
      </c>
      <c r="AP23" s="53" t="s">
        <v>94</v>
      </c>
      <c r="AQ23" s="64" t="s">
        <v>95</v>
      </c>
      <c r="AR23" s="64">
        <v>0.02</v>
      </c>
      <c r="AS23" s="64">
        <v>20</v>
      </c>
      <c r="AT23" s="64">
        <v>30</v>
      </c>
      <c r="AU23" s="64">
        <v>20</v>
      </c>
      <c r="AV23" s="64">
        <v>0.01</v>
      </c>
      <c r="AW23" s="64">
        <v>30</v>
      </c>
      <c r="AX23" s="64"/>
      <c r="AY23" s="64" t="s">
        <v>252</v>
      </c>
      <c r="AZ23" s="69" t="s">
        <v>253</v>
      </c>
      <c r="BA23" s="64" t="s">
        <v>254</v>
      </c>
      <c r="BB23" s="64" t="s">
        <v>255</v>
      </c>
      <c r="BC23" s="55" t="s">
        <v>125</v>
      </c>
      <c r="BD23" s="53" t="s">
        <v>101</v>
      </c>
      <c r="BE23" s="53" t="s">
        <v>102</v>
      </c>
      <c r="BF23" s="53"/>
      <c r="BG23" s="53"/>
      <c r="BH23" s="53" t="s">
        <v>103</v>
      </c>
      <c r="BI23" s="53" t="s">
        <v>104</v>
      </c>
      <c r="BJ23" s="53" t="s">
        <v>138</v>
      </c>
      <c r="BK23" s="53"/>
      <c r="BL23" s="53" t="s">
        <v>105</v>
      </c>
      <c r="BM23" s="53"/>
      <c r="BN23" s="53"/>
      <c r="BO23" s="53"/>
      <c r="BP23" s="53"/>
      <c r="BQ23" s="53"/>
      <c r="BR23" s="53"/>
      <c r="BS23" s="53" t="s">
        <v>126</v>
      </c>
      <c r="BT23" s="53"/>
      <c r="BU23" s="53"/>
      <c r="BV23" s="53"/>
      <c r="BW23" s="53"/>
      <c r="BX23" s="69"/>
      <c r="BY23" s="53" t="s">
        <v>127</v>
      </c>
      <c r="BZ23" s="66">
        <v>5100</v>
      </c>
      <c r="CA23" s="13">
        <v>23.1</v>
      </c>
      <c r="CB23" s="68">
        <v>4200</v>
      </c>
      <c r="CC23" s="64">
        <v>25.5</v>
      </c>
      <c r="CD23" s="53" t="s">
        <v>127</v>
      </c>
      <c r="CE23" s="55" t="s">
        <v>108</v>
      </c>
      <c r="CF23" s="64">
        <v>50</v>
      </c>
      <c r="CG23" s="53" t="s">
        <v>107</v>
      </c>
      <c r="CH23" s="64"/>
      <c r="CI23" s="53" t="s">
        <v>151</v>
      </c>
      <c r="CJ23" s="53" t="s">
        <v>151</v>
      </c>
      <c r="CK23" s="53"/>
      <c r="CL23" s="53" t="s">
        <v>107</v>
      </c>
      <c r="CM23" s="53" t="s">
        <v>107</v>
      </c>
      <c r="CN23" s="53" t="s">
        <v>107</v>
      </c>
      <c r="CO23" s="53" t="s">
        <v>112</v>
      </c>
      <c r="CP23" s="66">
        <v>11420</v>
      </c>
      <c r="CQ23" s="53"/>
      <c r="CR23" s="64"/>
      <c r="CS23" s="68">
        <v>75149</v>
      </c>
      <c r="CT23" s="53" t="s">
        <v>256</v>
      </c>
      <c r="CU23" s="62"/>
    </row>
    <row r="24" spans="1:100" ht="30.95" customHeight="1" x14ac:dyDescent="0.4">
      <c r="A24" s="57" t="s">
        <v>238</v>
      </c>
      <c r="B24" s="36" t="s">
        <v>257</v>
      </c>
      <c r="C24" s="45" t="s">
        <v>258</v>
      </c>
      <c r="D24" s="30" t="s">
        <v>259</v>
      </c>
      <c r="E24" s="45" t="s">
        <v>86</v>
      </c>
      <c r="F24" s="45" t="s">
        <v>132</v>
      </c>
      <c r="G24" s="45" t="s">
        <v>133</v>
      </c>
      <c r="H24" s="45" t="s">
        <v>141</v>
      </c>
      <c r="I24" s="5" t="s">
        <v>168</v>
      </c>
      <c r="J24" s="45" t="s">
        <v>119</v>
      </c>
      <c r="K24" s="47">
        <v>44740</v>
      </c>
      <c r="L24" s="47">
        <v>45653</v>
      </c>
      <c r="M24" s="32">
        <v>5390000</v>
      </c>
      <c r="N24" s="58" t="s">
        <v>91</v>
      </c>
      <c r="O24" s="5" t="s">
        <v>168</v>
      </c>
      <c r="P24" s="5" t="s">
        <v>168</v>
      </c>
      <c r="Q24" s="5" t="s">
        <v>168</v>
      </c>
      <c r="R24" s="50">
        <v>600</v>
      </c>
      <c r="S24" s="21">
        <v>1</v>
      </c>
      <c r="T24" s="48" t="s">
        <v>92</v>
      </c>
      <c r="U24" s="13">
        <v>50</v>
      </c>
      <c r="V24" s="13">
        <v>42</v>
      </c>
      <c r="W24" s="13">
        <v>8</v>
      </c>
      <c r="X24" s="26">
        <v>1600</v>
      </c>
      <c r="Y24" s="13">
        <v>37</v>
      </c>
      <c r="Z24" s="13">
        <v>56</v>
      </c>
      <c r="AA24" s="13">
        <v>7</v>
      </c>
      <c r="AB24" s="26">
        <v>2300</v>
      </c>
      <c r="AC24" s="13">
        <v>26</v>
      </c>
      <c r="AD24" s="13">
        <v>68</v>
      </c>
      <c r="AE24" s="13">
        <v>6</v>
      </c>
      <c r="AF24" s="26">
        <v>2900</v>
      </c>
      <c r="AG24" s="5" t="s">
        <v>168</v>
      </c>
      <c r="AH24" s="5" t="s">
        <v>168</v>
      </c>
      <c r="AI24" s="5" t="s">
        <v>168</v>
      </c>
      <c r="AJ24" s="5" t="s">
        <v>168</v>
      </c>
      <c r="AK24" s="5" t="s">
        <v>168</v>
      </c>
      <c r="AL24" s="5" t="s">
        <v>168</v>
      </c>
      <c r="AM24" s="5" t="s">
        <v>168</v>
      </c>
      <c r="AN24" s="5" t="s">
        <v>168</v>
      </c>
      <c r="AO24" s="45" t="s">
        <v>121</v>
      </c>
      <c r="AP24" s="45" t="s">
        <v>94</v>
      </c>
      <c r="AQ24" s="95">
        <v>0.05</v>
      </c>
      <c r="AR24" s="13">
        <v>0.02</v>
      </c>
      <c r="AS24" s="13">
        <v>15</v>
      </c>
      <c r="AT24" s="13">
        <v>70</v>
      </c>
      <c r="AU24" s="13">
        <v>20</v>
      </c>
      <c r="AV24" s="13">
        <v>1</v>
      </c>
      <c r="AW24" s="64">
        <v>50</v>
      </c>
      <c r="AX24" s="64" t="s">
        <v>260</v>
      </c>
      <c r="AY24" s="13" t="s">
        <v>261</v>
      </c>
      <c r="AZ24" s="50" t="s">
        <v>262</v>
      </c>
      <c r="BA24" s="13" t="s">
        <v>263</v>
      </c>
      <c r="BB24" s="13" t="s">
        <v>168</v>
      </c>
      <c r="BC24" s="30" t="s">
        <v>125</v>
      </c>
      <c r="BD24" s="45" t="s">
        <v>101</v>
      </c>
      <c r="BE24" s="45" t="s">
        <v>102</v>
      </c>
      <c r="BF24" s="179"/>
      <c r="BG24" s="45"/>
      <c r="BH24" s="45"/>
      <c r="BI24" s="45" t="s">
        <v>104</v>
      </c>
      <c r="BJ24" s="45" t="s">
        <v>138</v>
      </c>
      <c r="BK24" s="45"/>
      <c r="BL24" s="45" t="s">
        <v>102</v>
      </c>
      <c r="BM24" s="53" t="s">
        <v>105</v>
      </c>
      <c r="BN24" s="60"/>
      <c r="BO24" s="45" t="s">
        <v>106</v>
      </c>
      <c r="BP24" s="45" t="s">
        <v>139</v>
      </c>
      <c r="BQ24" s="45" t="s">
        <v>264</v>
      </c>
      <c r="BR24" s="45"/>
      <c r="BS24" s="45" t="s">
        <v>265</v>
      </c>
      <c r="BT24" s="45"/>
      <c r="BU24" s="45"/>
      <c r="BV24" s="45"/>
      <c r="BW24" s="45"/>
      <c r="BX24" s="61"/>
      <c r="BY24" s="45" t="s">
        <v>127</v>
      </c>
      <c r="BZ24" s="26">
        <v>12000</v>
      </c>
      <c r="CA24" s="64">
        <v>15</v>
      </c>
      <c r="CB24" s="64">
        <v>12.1</v>
      </c>
      <c r="CC24" s="64">
        <v>15</v>
      </c>
      <c r="CD24" s="45" t="s">
        <v>107</v>
      </c>
      <c r="CE24" s="30" t="s">
        <v>190</v>
      </c>
      <c r="CF24" s="13">
        <v>130</v>
      </c>
      <c r="CG24" s="45" t="s">
        <v>107</v>
      </c>
      <c r="CH24" s="5" t="s">
        <v>168</v>
      </c>
      <c r="CI24" s="45" t="s">
        <v>111</v>
      </c>
      <c r="CJ24" s="53" t="s">
        <v>151</v>
      </c>
      <c r="CK24" s="45"/>
      <c r="CL24" s="45" t="s">
        <v>107</v>
      </c>
      <c r="CM24" s="45" t="s">
        <v>107</v>
      </c>
      <c r="CN24" s="45" t="s">
        <v>107</v>
      </c>
      <c r="CO24" s="45" t="s">
        <v>190</v>
      </c>
      <c r="CP24" s="26">
        <v>5200</v>
      </c>
      <c r="CQ24" s="45" t="s">
        <v>190</v>
      </c>
      <c r="CR24" s="45" t="s">
        <v>266</v>
      </c>
      <c r="CS24" s="32">
        <v>17563</v>
      </c>
      <c r="CT24" s="13"/>
      <c r="CU24" s="62"/>
    </row>
    <row r="25" spans="1:100" ht="30.95" customHeight="1" x14ac:dyDescent="0.4">
      <c r="A25" s="72" t="s">
        <v>267</v>
      </c>
      <c r="B25" s="172">
        <v>3</v>
      </c>
      <c r="C25" s="73"/>
      <c r="D25" s="86"/>
      <c r="E25" s="92"/>
      <c r="F25" s="92"/>
      <c r="G25" s="92"/>
      <c r="H25" s="92"/>
      <c r="I25" s="80"/>
      <c r="J25" s="92"/>
      <c r="K25" s="87"/>
      <c r="L25" s="87"/>
      <c r="M25" s="88">
        <f>SUM(M22:M24)</f>
        <v>108495400</v>
      </c>
      <c r="N25" s="92"/>
      <c r="O25" s="92"/>
      <c r="P25" s="92"/>
      <c r="Q25" s="92"/>
      <c r="R25" s="107">
        <f>SUM(R22:R24)</f>
        <v>1097</v>
      </c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62"/>
    </row>
    <row r="26" spans="1:100" ht="30.95" customHeight="1" x14ac:dyDescent="0.4">
      <c r="A26" s="19" t="s">
        <v>114</v>
      </c>
      <c r="B26" s="14" t="s">
        <v>115</v>
      </c>
      <c r="C26" s="15" t="s">
        <v>116</v>
      </c>
      <c r="D26" s="6" t="s">
        <v>117</v>
      </c>
      <c r="E26" s="7" t="s">
        <v>118</v>
      </c>
      <c r="F26" s="7" t="s">
        <v>87</v>
      </c>
      <c r="G26" s="7" t="s">
        <v>88</v>
      </c>
      <c r="H26" s="7" t="s">
        <v>89</v>
      </c>
      <c r="I26" s="7"/>
      <c r="J26" s="7" t="s">
        <v>119</v>
      </c>
      <c r="K26" s="23">
        <v>44749</v>
      </c>
      <c r="L26" s="23">
        <v>46112</v>
      </c>
      <c r="M26" s="31">
        <v>20370000</v>
      </c>
      <c r="N26" s="24" t="s">
        <v>91</v>
      </c>
      <c r="O26" s="5"/>
      <c r="P26" s="5"/>
      <c r="Q26" s="13">
        <v>20</v>
      </c>
      <c r="R26" s="167">
        <v>130</v>
      </c>
      <c r="S26" s="10">
        <v>2</v>
      </c>
      <c r="T26" s="25" t="s">
        <v>120</v>
      </c>
      <c r="U26" s="13">
        <v>53.4</v>
      </c>
      <c r="V26" s="13">
        <v>39.4</v>
      </c>
      <c r="W26" s="13">
        <v>7.2</v>
      </c>
      <c r="X26" s="26">
        <v>5330</v>
      </c>
      <c r="Y26" s="13">
        <v>44</v>
      </c>
      <c r="Z26" s="13">
        <v>48.3</v>
      </c>
      <c r="AA26" s="13">
        <v>7.7</v>
      </c>
      <c r="AB26" s="26">
        <v>8140</v>
      </c>
      <c r="AC26" s="13">
        <v>31.5</v>
      </c>
      <c r="AD26" s="13">
        <v>60.9</v>
      </c>
      <c r="AE26" s="13">
        <v>7.6</v>
      </c>
      <c r="AF26" s="26">
        <v>10940</v>
      </c>
      <c r="AG26" s="13" t="s">
        <v>107</v>
      </c>
      <c r="AH26" s="13" t="s">
        <v>107</v>
      </c>
      <c r="AI26" s="13" t="s">
        <v>107</v>
      </c>
      <c r="AJ26" s="13" t="s">
        <v>107</v>
      </c>
      <c r="AK26" s="13" t="s">
        <v>107</v>
      </c>
      <c r="AL26" s="13" t="s">
        <v>107</v>
      </c>
      <c r="AM26" s="13" t="s">
        <v>107</v>
      </c>
      <c r="AN26" s="13" t="s">
        <v>107</v>
      </c>
      <c r="AO26" s="7" t="s">
        <v>121</v>
      </c>
      <c r="AP26" s="7" t="s">
        <v>94</v>
      </c>
      <c r="AQ26" s="13" t="s">
        <v>95</v>
      </c>
      <c r="AR26" s="7">
        <v>0.01</v>
      </c>
      <c r="AS26" s="7">
        <v>50</v>
      </c>
      <c r="AT26" s="7">
        <v>50</v>
      </c>
      <c r="AU26" s="7">
        <v>30</v>
      </c>
      <c r="AV26" s="7">
        <v>0.05</v>
      </c>
      <c r="AW26" s="7">
        <v>30</v>
      </c>
      <c r="AX26" s="5"/>
      <c r="AY26" s="13" t="s">
        <v>96</v>
      </c>
      <c r="AZ26" s="20" t="s">
        <v>122</v>
      </c>
      <c r="BA26" s="13" t="s">
        <v>123</v>
      </c>
      <c r="BB26" s="13" t="s">
        <v>124</v>
      </c>
      <c r="BC26" s="9" t="s">
        <v>125</v>
      </c>
      <c r="BD26" s="45" t="s">
        <v>101</v>
      </c>
      <c r="BE26" s="7" t="s">
        <v>102</v>
      </c>
      <c r="BF26" s="7"/>
      <c r="BG26" s="7"/>
      <c r="BH26" s="45" t="s">
        <v>103</v>
      </c>
      <c r="BI26" s="45" t="s">
        <v>104</v>
      </c>
      <c r="BJ26" s="7"/>
      <c r="BK26" s="7"/>
      <c r="BL26" s="37" t="s">
        <v>105</v>
      </c>
      <c r="BM26" s="27"/>
      <c r="BN26" s="27"/>
      <c r="BO26" s="45"/>
      <c r="BP26" s="45"/>
      <c r="BQ26" s="45"/>
      <c r="BR26" s="7"/>
      <c r="BS26" s="7" t="s">
        <v>126</v>
      </c>
      <c r="BT26" s="7"/>
      <c r="BU26" s="7"/>
      <c r="BV26" s="7"/>
      <c r="BW26" s="7"/>
      <c r="BX26" s="11"/>
      <c r="BY26" s="7" t="s">
        <v>127</v>
      </c>
      <c r="BZ26" s="24">
        <v>3200</v>
      </c>
      <c r="CA26" s="7">
        <v>24.5</v>
      </c>
      <c r="CB26" s="13" t="s">
        <v>84</v>
      </c>
      <c r="CC26" s="7" t="s">
        <v>84</v>
      </c>
      <c r="CD26" s="7" t="s">
        <v>127</v>
      </c>
      <c r="CE26" s="9" t="s">
        <v>108</v>
      </c>
      <c r="CF26" s="7">
        <v>59</v>
      </c>
      <c r="CG26" s="7" t="s">
        <v>107</v>
      </c>
      <c r="CH26" s="7"/>
      <c r="CI26" s="45" t="s">
        <v>111</v>
      </c>
      <c r="CJ26" s="45" t="s">
        <v>111</v>
      </c>
      <c r="CK26" s="45"/>
      <c r="CL26" s="7" t="s">
        <v>107</v>
      </c>
      <c r="CM26" s="7" t="s">
        <v>107</v>
      </c>
      <c r="CN26" s="7" t="s">
        <v>107</v>
      </c>
      <c r="CO26" s="7" t="s">
        <v>112</v>
      </c>
      <c r="CP26" s="24">
        <v>5947.5</v>
      </c>
      <c r="CQ26" s="7" t="s">
        <v>112</v>
      </c>
      <c r="CR26" s="7" t="s">
        <v>128</v>
      </c>
      <c r="CS26" s="16">
        <v>19934.05</v>
      </c>
      <c r="CT26" s="3"/>
      <c r="CU26" s="56"/>
    </row>
    <row r="27" spans="1:100" ht="30.95" customHeight="1" x14ac:dyDescent="0.4">
      <c r="A27" s="19" t="s">
        <v>114</v>
      </c>
      <c r="B27" s="14" t="s">
        <v>129</v>
      </c>
      <c r="C27" s="3" t="s">
        <v>130</v>
      </c>
      <c r="D27" s="6" t="s">
        <v>131</v>
      </c>
      <c r="E27" s="7" t="s">
        <v>86</v>
      </c>
      <c r="F27" s="7" t="s">
        <v>132</v>
      </c>
      <c r="G27" s="7" t="s">
        <v>133</v>
      </c>
      <c r="H27" s="7" t="s">
        <v>134</v>
      </c>
      <c r="I27" s="7"/>
      <c r="J27" s="7" t="s">
        <v>119</v>
      </c>
      <c r="K27" s="23">
        <v>44837</v>
      </c>
      <c r="L27" s="23">
        <v>46444</v>
      </c>
      <c r="M27" s="24">
        <v>16687000</v>
      </c>
      <c r="N27" s="24" t="s">
        <v>91</v>
      </c>
      <c r="O27" s="5"/>
      <c r="P27" s="5" t="s">
        <v>135</v>
      </c>
      <c r="Q27" s="5" t="s">
        <v>135</v>
      </c>
      <c r="R27" s="167">
        <v>300</v>
      </c>
      <c r="S27" s="10">
        <v>2</v>
      </c>
      <c r="T27" s="25" t="s">
        <v>120</v>
      </c>
      <c r="U27" s="13"/>
      <c r="V27" s="13"/>
      <c r="W27" s="13"/>
      <c r="X27" s="26"/>
      <c r="Y27" s="13"/>
      <c r="Z27" s="13"/>
      <c r="AA27" s="13"/>
      <c r="AB27" s="26"/>
      <c r="AC27" s="13"/>
      <c r="AD27" s="13"/>
      <c r="AE27" s="13"/>
      <c r="AF27" s="26"/>
      <c r="AG27" s="13"/>
      <c r="AH27" s="13"/>
      <c r="AI27" s="13"/>
      <c r="AJ27" s="13"/>
      <c r="AK27" s="13"/>
      <c r="AL27" s="13"/>
      <c r="AM27" s="13"/>
      <c r="AN27" s="13"/>
      <c r="AO27" s="7" t="s">
        <v>121</v>
      </c>
      <c r="AP27" s="7" t="s">
        <v>94</v>
      </c>
      <c r="AQ27" s="13" t="s">
        <v>136</v>
      </c>
      <c r="AR27" s="7"/>
      <c r="AS27" s="7"/>
      <c r="AT27" s="7"/>
      <c r="AU27" s="7"/>
      <c r="AV27" s="7"/>
      <c r="AW27" s="7"/>
      <c r="AX27" s="5"/>
      <c r="AY27" s="7"/>
      <c r="AZ27" s="9"/>
      <c r="BA27" s="13"/>
      <c r="BB27" s="13"/>
      <c r="BC27" s="9" t="s">
        <v>125</v>
      </c>
      <c r="BD27" s="45" t="s">
        <v>137</v>
      </c>
      <c r="BE27" s="7" t="s">
        <v>102</v>
      </c>
      <c r="BF27" s="7"/>
      <c r="BG27" s="7"/>
      <c r="BH27" s="45" t="s">
        <v>138</v>
      </c>
      <c r="BI27" s="45"/>
      <c r="BJ27" s="7"/>
      <c r="BK27" s="7"/>
      <c r="BL27" s="37" t="s">
        <v>105</v>
      </c>
      <c r="BM27" s="27"/>
      <c r="BN27" s="27"/>
      <c r="BO27" s="45" t="s">
        <v>106</v>
      </c>
      <c r="BP27" s="45" t="s">
        <v>139</v>
      </c>
      <c r="BQ27" s="45" t="s">
        <v>140</v>
      </c>
      <c r="BR27" s="7"/>
      <c r="BS27" s="7" t="s">
        <v>106</v>
      </c>
      <c r="BT27" s="7"/>
      <c r="BU27" s="7"/>
      <c r="BV27" s="7"/>
      <c r="BW27" s="7"/>
      <c r="BX27" s="11"/>
      <c r="BY27" s="7" t="s">
        <v>127</v>
      </c>
      <c r="BZ27" s="24">
        <v>7500</v>
      </c>
      <c r="CA27" s="7"/>
      <c r="CB27" s="13"/>
      <c r="CC27" s="7"/>
      <c r="CD27" s="7" t="s">
        <v>127</v>
      </c>
      <c r="CE27" s="9" t="s">
        <v>108</v>
      </c>
      <c r="CF27" s="7">
        <v>59</v>
      </c>
      <c r="CG27" s="7" t="s">
        <v>107</v>
      </c>
      <c r="CH27" s="7"/>
      <c r="CI27" s="45" t="s">
        <v>111</v>
      </c>
      <c r="CJ27" s="45" t="s">
        <v>111</v>
      </c>
      <c r="CK27" s="45"/>
      <c r="CL27" s="7" t="s">
        <v>109</v>
      </c>
      <c r="CM27" s="7" t="s">
        <v>107</v>
      </c>
      <c r="CN27" s="7" t="s">
        <v>109</v>
      </c>
      <c r="CO27" s="7" t="s">
        <v>112</v>
      </c>
      <c r="CP27" s="24">
        <v>20561</v>
      </c>
      <c r="CQ27" s="7" t="s">
        <v>141</v>
      </c>
      <c r="CR27" s="7" t="s">
        <v>142</v>
      </c>
      <c r="CS27" s="16">
        <v>45300</v>
      </c>
      <c r="CT27" s="3"/>
      <c r="CU27" s="56"/>
    </row>
    <row r="28" spans="1:100" ht="30.95" customHeight="1" x14ac:dyDescent="0.4">
      <c r="A28" s="19" t="s">
        <v>114</v>
      </c>
      <c r="B28" s="14" t="s">
        <v>143</v>
      </c>
      <c r="C28" s="3" t="s">
        <v>144</v>
      </c>
      <c r="D28" s="6" t="s">
        <v>145</v>
      </c>
      <c r="E28" s="7" t="s">
        <v>146</v>
      </c>
      <c r="F28" s="7" t="s">
        <v>132</v>
      </c>
      <c r="G28" s="7" t="s">
        <v>88</v>
      </c>
      <c r="H28" s="7" t="s">
        <v>134</v>
      </c>
      <c r="I28" s="7"/>
      <c r="J28" s="7" t="s">
        <v>119</v>
      </c>
      <c r="K28" s="23">
        <v>44841</v>
      </c>
      <c r="L28" s="23">
        <v>46104</v>
      </c>
      <c r="M28" s="24">
        <v>5522000</v>
      </c>
      <c r="N28" s="24" t="s">
        <v>91</v>
      </c>
      <c r="O28" s="5"/>
      <c r="P28" s="5" t="s">
        <v>135</v>
      </c>
      <c r="Q28" s="5" t="s">
        <v>135</v>
      </c>
      <c r="R28" s="167">
        <v>192</v>
      </c>
      <c r="S28" s="10">
        <v>3</v>
      </c>
      <c r="T28" s="25" t="s">
        <v>120</v>
      </c>
      <c r="U28" s="13"/>
      <c r="V28" s="13"/>
      <c r="W28" s="13"/>
      <c r="X28" s="26"/>
      <c r="Y28" s="13"/>
      <c r="Z28" s="13"/>
      <c r="AA28" s="13"/>
      <c r="AB28" s="26"/>
      <c r="AC28" s="13"/>
      <c r="AD28" s="13"/>
      <c r="AE28" s="13"/>
      <c r="AF28" s="26"/>
      <c r="AG28" s="13"/>
      <c r="AH28" s="13"/>
      <c r="AI28" s="13"/>
      <c r="AJ28" s="13"/>
      <c r="AK28" s="13"/>
      <c r="AL28" s="13"/>
      <c r="AM28" s="13"/>
      <c r="AN28" s="13"/>
      <c r="AO28" s="7" t="s">
        <v>121</v>
      </c>
      <c r="AP28" s="7" t="s">
        <v>147</v>
      </c>
      <c r="AQ28" s="5" t="s">
        <v>135</v>
      </c>
      <c r="AR28" s="7"/>
      <c r="AS28" s="7"/>
      <c r="AT28" s="7"/>
      <c r="AU28" s="7"/>
      <c r="AV28" s="7"/>
      <c r="AW28" s="7"/>
      <c r="AX28" s="5"/>
      <c r="AY28" s="7"/>
      <c r="AZ28" s="9"/>
      <c r="BA28" s="13"/>
      <c r="BB28" s="13"/>
      <c r="BC28" s="9" t="s">
        <v>125</v>
      </c>
      <c r="BD28" s="45" t="s">
        <v>137</v>
      </c>
      <c r="BE28" s="7" t="s">
        <v>102</v>
      </c>
      <c r="BF28" s="7" t="s">
        <v>148</v>
      </c>
      <c r="BG28" s="7" t="s">
        <v>148</v>
      </c>
      <c r="BH28" s="45" t="s">
        <v>138</v>
      </c>
      <c r="BI28" s="45" t="s">
        <v>148</v>
      </c>
      <c r="BJ28" s="7" t="s">
        <v>148</v>
      </c>
      <c r="BK28" s="7" t="s">
        <v>148</v>
      </c>
      <c r="BL28" s="37" t="s">
        <v>105</v>
      </c>
      <c r="BM28" s="27" t="s">
        <v>148</v>
      </c>
      <c r="BN28" s="27" t="s">
        <v>148</v>
      </c>
      <c r="BO28" s="45" t="s">
        <v>106</v>
      </c>
      <c r="BP28" s="45" t="s">
        <v>139</v>
      </c>
      <c r="BQ28" s="45" t="s">
        <v>140</v>
      </c>
      <c r="BR28" s="7" t="s">
        <v>148</v>
      </c>
      <c r="BS28" s="7" t="s">
        <v>106</v>
      </c>
      <c r="BT28" s="7" t="s">
        <v>148</v>
      </c>
      <c r="BU28" s="7" t="s">
        <v>148</v>
      </c>
      <c r="BV28" s="7" t="s">
        <v>148</v>
      </c>
      <c r="BW28" s="7" t="s">
        <v>148</v>
      </c>
      <c r="BX28" s="11"/>
      <c r="BY28" s="7" t="s">
        <v>127</v>
      </c>
      <c r="BZ28" s="24">
        <v>2400</v>
      </c>
      <c r="CA28" s="5" t="s">
        <v>135</v>
      </c>
      <c r="CB28" s="5" t="s">
        <v>135</v>
      </c>
      <c r="CC28" s="5" t="s">
        <v>135</v>
      </c>
      <c r="CD28" s="7" t="s">
        <v>127</v>
      </c>
      <c r="CE28" s="9" t="s">
        <v>149</v>
      </c>
      <c r="CF28" s="7">
        <v>59</v>
      </c>
      <c r="CG28" s="7" t="s">
        <v>107</v>
      </c>
      <c r="CH28" s="7"/>
      <c r="CI28" s="45" t="s">
        <v>150</v>
      </c>
      <c r="CJ28" s="45" t="s">
        <v>151</v>
      </c>
      <c r="CK28" s="45" t="s">
        <v>141</v>
      </c>
      <c r="CL28" s="7" t="s">
        <v>109</v>
      </c>
      <c r="CM28" s="7" t="s">
        <v>107</v>
      </c>
      <c r="CN28" s="7" t="s">
        <v>107</v>
      </c>
      <c r="CO28" s="7" t="s">
        <v>112</v>
      </c>
      <c r="CP28" s="24">
        <v>11444</v>
      </c>
      <c r="CQ28" s="7" t="s">
        <v>141</v>
      </c>
      <c r="CR28" s="7" t="s">
        <v>152</v>
      </c>
      <c r="CS28" s="16">
        <v>9200</v>
      </c>
      <c r="CT28" s="3"/>
      <c r="CU28" s="56"/>
    </row>
    <row r="29" spans="1:100" ht="30.95" customHeight="1" x14ac:dyDescent="0.4">
      <c r="A29" s="19" t="s">
        <v>114</v>
      </c>
      <c r="B29" s="14" t="s">
        <v>153</v>
      </c>
      <c r="C29" s="3" t="s">
        <v>154</v>
      </c>
      <c r="D29" s="6" t="s">
        <v>155</v>
      </c>
      <c r="E29" s="7" t="s">
        <v>86</v>
      </c>
      <c r="F29" s="7" t="s">
        <v>132</v>
      </c>
      <c r="G29" s="7" t="s">
        <v>133</v>
      </c>
      <c r="H29" s="7" t="s">
        <v>89</v>
      </c>
      <c r="I29" s="7"/>
      <c r="J29" s="7" t="s">
        <v>119</v>
      </c>
      <c r="K29" s="23">
        <v>44910</v>
      </c>
      <c r="L29" s="23">
        <v>46081</v>
      </c>
      <c r="M29" s="24">
        <v>5203000</v>
      </c>
      <c r="N29" s="24" t="s">
        <v>91</v>
      </c>
      <c r="O29" s="5"/>
      <c r="P29" s="5"/>
      <c r="Q29" s="13"/>
      <c r="R29" s="167">
        <v>140</v>
      </c>
      <c r="S29" s="10">
        <v>2</v>
      </c>
      <c r="T29" s="25" t="s">
        <v>120</v>
      </c>
      <c r="U29" s="13"/>
      <c r="V29" s="13"/>
      <c r="W29" s="13"/>
      <c r="X29" s="26"/>
      <c r="Y29" s="13"/>
      <c r="Z29" s="13"/>
      <c r="AA29" s="13"/>
      <c r="AB29" s="26"/>
      <c r="AC29" s="13"/>
      <c r="AD29" s="13"/>
      <c r="AE29" s="13"/>
      <c r="AF29" s="26"/>
      <c r="AG29" s="13"/>
      <c r="AH29" s="13"/>
      <c r="AI29" s="13"/>
      <c r="AJ29" s="13"/>
      <c r="AK29" s="13"/>
      <c r="AL29" s="13"/>
      <c r="AM29" s="13"/>
      <c r="AN29" s="13"/>
      <c r="AO29" s="7" t="s">
        <v>121</v>
      </c>
      <c r="AP29" s="7" t="s">
        <v>94</v>
      </c>
      <c r="AQ29" s="13" t="s">
        <v>136</v>
      </c>
      <c r="AR29" s="7"/>
      <c r="AS29" s="7"/>
      <c r="AT29" s="7"/>
      <c r="AU29" s="7"/>
      <c r="AV29" s="7"/>
      <c r="AW29" s="7"/>
      <c r="AX29" s="5"/>
      <c r="AY29" s="7"/>
      <c r="AZ29" s="9"/>
      <c r="BA29" s="13"/>
      <c r="BB29" s="13"/>
      <c r="BC29" s="9" t="s">
        <v>125</v>
      </c>
      <c r="BD29" s="45" t="s">
        <v>137</v>
      </c>
      <c r="BE29" s="7" t="s">
        <v>102</v>
      </c>
      <c r="BF29" s="7"/>
      <c r="BG29" s="7"/>
      <c r="BH29" s="45" t="s">
        <v>138</v>
      </c>
      <c r="BI29" s="45"/>
      <c r="BJ29" s="7"/>
      <c r="BK29" s="7"/>
      <c r="BL29" s="37" t="s">
        <v>105</v>
      </c>
      <c r="BM29" s="27"/>
      <c r="BN29" s="27"/>
      <c r="BO29" s="7" t="s">
        <v>141</v>
      </c>
      <c r="BP29" s="7"/>
      <c r="BQ29" s="7"/>
      <c r="BR29" s="7"/>
      <c r="BS29" s="7" t="s">
        <v>141</v>
      </c>
      <c r="BT29" s="7"/>
      <c r="BU29" s="7"/>
      <c r="BV29" s="7"/>
      <c r="BW29" s="7"/>
      <c r="BX29" s="11"/>
      <c r="BY29" s="7" t="s">
        <v>127</v>
      </c>
      <c r="BZ29" s="24">
        <v>1990</v>
      </c>
      <c r="CA29" s="5" t="s">
        <v>135</v>
      </c>
      <c r="CB29" s="5" t="s">
        <v>135</v>
      </c>
      <c r="CC29" s="5" t="s">
        <v>135</v>
      </c>
      <c r="CD29" s="7" t="s">
        <v>127</v>
      </c>
      <c r="CE29" s="9" t="s">
        <v>149</v>
      </c>
      <c r="CF29" s="7">
        <v>59</v>
      </c>
      <c r="CG29" s="7" t="s">
        <v>107</v>
      </c>
      <c r="CH29" s="7"/>
      <c r="CI29" s="45" t="s">
        <v>111</v>
      </c>
      <c r="CJ29" s="45" t="s">
        <v>111</v>
      </c>
      <c r="CK29" s="45"/>
      <c r="CL29" s="7" t="s">
        <v>109</v>
      </c>
      <c r="CM29" s="7" t="s">
        <v>107</v>
      </c>
      <c r="CN29" s="7" t="s">
        <v>107</v>
      </c>
      <c r="CO29" s="7" t="s">
        <v>112</v>
      </c>
      <c r="CP29" s="24">
        <v>6574</v>
      </c>
      <c r="CQ29" s="7" t="s">
        <v>141</v>
      </c>
      <c r="CR29" s="7" t="s">
        <v>152</v>
      </c>
      <c r="CS29" s="16">
        <v>59755</v>
      </c>
      <c r="CT29" s="3"/>
      <c r="CU29" s="56"/>
    </row>
    <row r="30" spans="1:100" ht="30.95" customHeight="1" x14ac:dyDescent="0.4">
      <c r="A30" s="19" t="s">
        <v>114</v>
      </c>
      <c r="B30" s="14" t="s">
        <v>156</v>
      </c>
      <c r="C30" s="3" t="s">
        <v>157</v>
      </c>
      <c r="D30" s="6" t="s">
        <v>158</v>
      </c>
      <c r="E30" s="7" t="s">
        <v>146</v>
      </c>
      <c r="F30" s="7" t="s">
        <v>132</v>
      </c>
      <c r="G30" s="7" t="s">
        <v>133</v>
      </c>
      <c r="H30" s="7" t="s">
        <v>89</v>
      </c>
      <c r="I30" s="7"/>
      <c r="J30" s="7" t="s">
        <v>119</v>
      </c>
      <c r="K30" s="23">
        <v>44974</v>
      </c>
      <c r="L30" s="23">
        <v>46081</v>
      </c>
      <c r="M30" s="24">
        <v>5610000</v>
      </c>
      <c r="N30" s="24" t="s">
        <v>91</v>
      </c>
      <c r="O30" s="5"/>
      <c r="P30" s="5"/>
      <c r="Q30" s="13"/>
      <c r="R30" s="167">
        <v>250</v>
      </c>
      <c r="S30" s="10">
        <v>2</v>
      </c>
      <c r="T30" s="25" t="s">
        <v>120</v>
      </c>
      <c r="U30" s="13"/>
      <c r="V30" s="13"/>
      <c r="W30" s="13"/>
      <c r="X30" s="26"/>
      <c r="Y30" s="13"/>
      <c r="Z30" s="13"/>
      <c r="AA30" s="13"/>
      <c r="AB30" s="26"/>
      <c r="AC30" s="13"/>
      <c r="AD30" s="13"/>
      <c r="AE30" s="13"/>
      <c r="AF30" s="26"/>
      <c r="AG30" s="13"/>
      <c r="AH30" s="13"/>
      <c r="AI30" s="13"/>
      <c r="AJ30" s="13"/>
      <c r="AK30" s="13"/>
      <c r="AL30" s="13"/>
      <c r="AM30" s="13"/>
      <c r="AN30" s="13"/>
      <c r="AO30" s="7" t="s">
        <v>121</v>
      </c>
      <c r="AP30" s="7" t="s">
        <v>147</v>
      </c>
      <c r="AQ30" s="5" t="s">
        <v>135</v>
      </c>
      <c r="AR30" s="7"/>
      <c r="AS30" s="7"/>
      <c r="AT30" s="7"/>
      <c r="AU30" s="7"/>
      <c r="AV30" s="7"/>
      <c r="AW30" s="7"/>
      <c r="AX30" s="5"/>
      <c r="AY30" s="7"/>
      <c r="AZ30" s="9"/>
      <c r="BA30" s="13"/>
      <c r="BB30" s="13"/>
      <c r="BC30" s="9" t="s">
        <v>125</v>
      </c>
      <c r="BD30" s="45" t="s">
        <v>137</v>
      </c>
      <c r="BE30" s="7" t="s">
        <v>102</v>
      </c>
      <c r="BF30" s="7"/>
      <c r="BG30" s="7"/>
      <c r="BH30" s="45" t="s">
        <v>138</v>
      </c>
      <c r="BI30" s="45"/>
      <c r="BJ30" s="7"/>
      <c r="BK30" s="7"/>
      <c r="BL30" s="37" t="s">
        <v>105</v>
      </c>
      <c r="BM30" s="27"/>
      <c r="BN30" s="27"/>
      <c r="BO30" s="7" t="s">
        <v>106</v>
      </c>
      <c r="BP30" s="7"/>
      <c r="BQ30" s="7"/>
      <c r="BR30" s="7"/>
      <c r="BS30" s="7"/>
      <c r="BT30" s="7"/>
      <c r="BU30" s="7"/>
      <c r="BV30" s="7"/>
      <c r="BW30" s="7"/>
      <c r="BX30" s="11"/>
      <c r="BY30" s="7" t="s">
        <v>127</v>
      </c>
      <c r="BZ30" s="24">
        <v>5800</v>
      </c>
      <c r="CA30" s="5" t="s">
        <v>135</v>
      </c>
      <c r="CB30" s="5" t="s">
        <v>135</v>
      </c>
      <c r="CC30" s="5" t="s">
        <v>135</v>
      </c>
      <c r="CD30" s="7" t="s">
        <v>127</v>
      </c>
      <c r="CE30" s="9" t="s">
        <v>149</v>
      </c>
      <c r="CF30" s="7">
        <v>59</v>
      </c>
      <c r="CG30" s="7" t="s">
        <v>107</v>
      </c>
      <c r="CH30" s="7"/>
      <c r="CI30" s="45" t="s">
        <v>150</v>
      </c>
      <c r="CJ30" s="45" t="s">
        <v>151</v>
      </c>
      <c r="CK30" s="45" t="s">
        <v>141</v>
      </c>
      <c r="CL30" s="7" t="s">
        <v>109</v>
      </c>
      <c r="CM30" s="7" t="s">
        <v>107</v>
      </c>
      <c r="CN30" s="7" t="s">
        <v>107</v>
      </c>
      <c r="CO30" s="7" t="s">
        <v>112</v>
      </c>
      <c r="CP30" s="24">
        <v>10972</v>
      </c>
      <c r="CQ30" s="7" t="s">
        <v>141</v>
      </c>
      <c r="CR30" s="7" t="s">
        <v>152</v>
      </c>
      <c r="CS30" s="16">
        <v>104340</v>
      </c>
      <c r="CT30" s="3"/>
      <c r="CU30" s="56"/>
    </row>
    <row r="31" spans="1:100" ht="30.95" customHeight="1" x14ac:dyDescent="0.4">
      <c r="A31" s="19" t="s">
        <v>114</v>
      </c>
      <c r="B31" s="14" t="s">
        <v>159</v>
      </c>
      <c r="C31" s="3" t="s">
        <v>160</v>
      </c>
      <c r="D31" s="6" t="s">
        <v>161</v>
      </c>
      <c r="E31" s="7" t="s">
        <v>146</v>
      </c>
      <c r="F31" s="7" t="s">
        <v>132</v>
      </c>
      <c r="G31" s="7" t="s">
        <v>133</v>
      </c>
      <c r="H31" s="7" t="s">
        <v>89</v>
      </c>
      <c r="I31" s="7"/>
      <c r="J31" s="7" t="s">
        <v>119</v>
      </c>
      <c r="K31" s="23">
        <v>45008</v>
      </c>
      <c r="L31" s="23">
        <v>46112</v>
      </c>
      <c r="M31" s="24">
        <v>4980800</v>
      </c>
      <c r="N31" s="24" t="s">
        <v>91</v>
      </c>
      <c r="O31" s="5"/>
      <c r="P31" s="5"/>
      <c r="Q31" s="13"/>
      <c r="R31" s="167">
        <v>98</v>
      </c>
      <c r="S31" s="10">
        <v>2</v>
      </c>
      <c r="T31" s="25" t="s">
        <v>120</v>
      </c>
      <c r="U31" s="13"/>
      <c r="V31" s="13"/>
      <c r="W31" s="13"/>
      <c r="X31" s="26"/>
      <c r="Y31" s="13"/>
      <c r="Z31" s="13"/>
      <c r="AA31" s="13"/>
      <c r="AB31" s="26"/>
      <c r="AC31" s="13"/>
      <c r="AD31" s="13"/>
      <c r="AE31" s="13"/>
      <c r="AF31" s="26"/>
      <c r="AG31" s="13"/>
      <c r="AH31" s="13"/>
      <c r="AI31" s="13"/>
      <c r="AJ31" s="13"/>
      <c r="AK31" s="13"/>
      <c r="AL31" s="13"/>
      <c r="AM31" s="13"/>
      <c r="AN31" s="13"/>
      <c r="AO31" s="7" t="s">
        <v>121</v>
      </c>
      <c r="AP31" s="7" t="s">
        <v>147</v>
      </c>
      <c r="AQ31" s="13" t="s">
        <v>162</v>
      </c>
      <c r="AR31" s="7"/>
      <c r="AS31" s="7"/>
      <c r="AT31" s="7"/>
      <c r="AU31" s="7"/>
      <c r="AV31" s="7"/>
      <c r="AW31" s="7"/>
      <c r="AX31" s="5"/>
      <c r="AY31" s="7"/>
      <c r="AZ31" s="9"/>
      <c r="BA31" s="13"/>
      <c r="BB31" s="13"/>
      <c r="BC31" s="9" t="s">
        <v>125</v>
      </c>
      <c r="BD31" s="45" t="s">
        <v>137</v>
      </c>
      <c r="BE31" s="7" t="s">
        <v>102</v>
      </c>
      <c r="BF31" s="7"/>
      <c r="BG31" s="7"/>
      <c r="BH31" s="45" t="s">
        <v>138</v>
      </c>
      <c r="BI31" s="45"/>
      <c r="BJ31" s="7"/>
      <c r="BK31" s="7"/>
      <c r="BL31" s="37" t="s">
        <v>105</v>
      </c>
      <c r="BM31" s="27"/>
      <c r="BN31" s="27"/>
      <c r="BO31" s="7" t="s">
        <v>106</v>
      </c>
      <c r="BP31" s="7"/>
      <c r="BQ31" s="7"/>
      <c r="BR31" s="7"/>
      <c r="BS31" s="7"/>
      <c r="BT31" s="7"/>
      <c r="BU31" s="7"/>
      <c r="BV31" s="7"/>
      <c r="BW31" s="7"/>
      <c r="BX31" s="11"/>
      <c r="BY31" s="7" t="s">
        <v>127</v>
      </c>
      <c r="BZ31" s="24">
        <v>1800</v>
      </c>
      <c r="CA31" s="5" t="s">
        <v>135</v>
      </c>
      <c r="CB31" s="5" t="s">
        <v>135</v>
      </c>
      <c r="CC31" s="5" t="s">
        <v>135</v>
      </c>
      <c r="CD31" s="7" t="s">
        <v>127</v>
      </c>
      <c r="CE31" s="9" t="s">
        <v>149</v>
      </c>
      <c r="CF31" s="7">
        <v>59</v>
      </c>
      <c r="CG31" s="7" t="s">
        <v>107</v>
      </c>
      <c r="CH31" s="7"/>
      <c r="CI31" s="45" t="s">
        <v>150</v>
      </c>
      <c r="CJ31" s="45" t="s">
        <v>151</v>
      </c>
      <c r="CK31" s="45" t="s">
        <v>141</v>
      </c>
      <c r="CL31" s="7" t="s">
        <v>107</v>
      </c>
      <c r="CM31" s="7" t="s">
        <v>107</v>
      </c>
      <c r="CN31" s="7" t="s">
        <v>107</v>
      </c>
      <c r="CO31" s="7" t="s">
        <v>112</v>
      </c>
      <c r="CP31" s="24">
        <v>6798</v>
      </c>
      <c r="CQ31" s="7" t="s">
        <v>141</v>
      </c>
      <c r="CR31" s="7" t="s">
        <v>152</v>
      </c>
      <c r="CS31" s="16">
        <v>44976</v>
      </c>
      <c r="CT31" s="3"/>
      <c r="CU31" s="56"/>
    </row>
    <row r="32" spans="1:100" ht="30.95" customHeight="1" x14ac:dyDescent="0.4">
      <c r="A32" s="72" t="s">
        <v>267</v>
      </c>
      <c r="B32" s="172">
        <v>6</v>
      </c>
      <c r="C32" s="73"/>
      <c r="D32" s="86"/>
      <c r="E32" s="92"/>
      <c r="F32" s="92"/>
      <c r="G32" s="92"/>
      <c r="H32" s="92"/>
      <c r="I32" s="92"/>
      <c r="J32" s="92"/>
      <c r="K32" s="92"/>
      <c r="L32" s="92"/>
      <c r="M32" s="88">
        <f>SUM(M26:M31)</f>
        <v>58372800</v>
      </c>
      <c r="N32" s="86"/>
      <c r="O32" s="86"/>
      <c r="P32" s="86"/>
      <c r="Q32" s="86"/>
      <c r="R32" s="170">
        <f>SUM(R26:R31)</f>
        <v>1110</v>
      </c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56"/>
    </row>
    <row r="33" spans="1:100" ht="30.95" customHeight="1" x14ac:dyDescent="0.4">
      <c r="A33" s="19" t="s">
        <v>163</v>
      </c>
      <c r="B33" s="15" t="s">
        <v>164</v>
      </c>
      <c r="C33" s="3" t="s">
        <v>84</v>
      </c>
      <c r="D33" s="6" t="s">
        <v>165</v>
      </c>
      <c r="E33" s="7" t="s">
        <v>86</v>
      </c>
      <c r="F33" s="7" t="s">
        <v>87</v>
      </c>
      <c r="G33" s="7" t="s">
        <v>88</v>
      </c>
      <c r="H33" s="7" t="s">
        <v>166</v>
      </c>
      <c r="I33" s="7"/>
      <c r="J33" s="7" t="s">
        <v>119</v>
      </c>
      <c r="K33" s="23">
        <v>45009</v>
      </c>
      <c r="L33" s="23">
        <v>46843</v>
      </c>
      <c r="M33" s="28">
        <f>+ROUND(53605272238,-3)/1000</f>
        <v>53605272</v>
      </c>
      <c r="N33" s="24" t="s">
        <v>167</v>
      </c>
      <c r="O33" s="32">
        <f>+ROUND(33633977620,-3)/1000</f>
        <v>33633978</v>
      </c>
      <c r="P33" s="33">
        <f>M33-O33</f>
        <v>19971294</v>
      </c>
      <c r="Q33" s="13">
        <v>18</v>
      </c>
      <c r="R33" s="167">
        <v>124</v>
      </c>
      <c r="S33" s="10">
        <v>2</v>
      </c>
      <c r="T33" s="25" t="s">
        <v>92</v>
      </c>
      <c r="U33" s="13">
        <v>48.68</v>
      </c>
      <c r="V33" s="13">
        <v>43.62</v>
      </c>
      <c r="W33" s="13">
        <v>7.7</v>
      </c>
      <c r="X33" s="26">
        <v>7035</v>
      </c>
      <c r="Y33" s="13">
        <v>42.73</v>
      </c>
      <c r="Z33" s="34">
        <v>52.6</v>
      </c>
      <c r="AA33" s="13">
        <v>4.67</v>
      </c>
      <c r="AB33" s="26">
        <v>8140</v>
      </c>
      <c r="AC33" s="13">
        <v>36.81</v>
      </c>
      <c r="AD33" s="13">
        <v>61.56</v>
      </c>
      <c r="AE33" s="13">
        <v>1.63</v>
      </c>
      <c r="AF33" s="26">
        <v>14814</v>
      </c>
      <c r="AG33" s="5" t="s">
        <v>168</v>
      </c>
      <c r="AH33" s="5" t="s">
        <v>168</v>
      </c>
      <c r="AI33" s="5" t="s">
        <v>168</v>
      </c>
      <c r="AJ33" s="5" t="s">
        <v>168</v>
      </c>
      <c r="AK33" s="5" t="s">
        <v>168</v>
      </c>
      <c r="AL33" s="5" t="s">
        <v>168</v>
      </c>
      <c r="AM33" s="5" t="s">
        <v>168</v>
      </c>
      <c r="AN33" s="5" t="s">
        <v>168</v>
      </c>
      <c r="AO33" s="7" t="s">
        <v>121</v>
      </c>
      <c r="AP33" s="7" t="s">
        <v>94</v>
      </c>
      <c r="AQ33" s="95" t="s">
        <v>95</v>
      </c>
      <c r="AR33" s="7">
        <v>0.01</v>
      </c>
      <c r="AS33" s="7">
        <v>30</v>
      </c>
      <c r="AT33" s="7">
        <v>30</v>
      </c>
      <c r="AU33" s="7">
        <v>50</v>
      </c>
      <c r="AV33" s="7">
        <v>0.1</v>
      </c>
      <c r="AW33" s="13">
        <v>30</v>
      </c>
      <c r="AX33" s="13"/>
      <c r="AY33" s="13" t="s">
        <v>169</v>
      </c>
      <c r="AZ33" s="51" t="s">
        <v>170</v>
      </c>
      <c r="BA33" s="13" t="s">
        <v>171</v>
      </c>
      <c r="BB33" s="13" t="s">
        <v>271</v>
      </c>
      <c r="BC33" s="9" t="s">
        <v>125</v>
      </c>
      <c r="BD33" s="45" t="s">
        <v>101</v>
      </c>
      <c r="BE33" s="7" t="s">
        <v>102</v>
      </c>
      <c r="BF33" s="7"/>
      <c r="BG33" s="7"/>
      <c r="BH33" s="45" t="s">
        <v>104</v>
      </c>
      <c r="BI33" s="45" t="s">
        <v>103</v>
      </c>
      <c r="BJ33" s="7"/>
      <c r="BK33" s="7"/>
      <c r="BL33" s="37" t="s">
        <v>105</v>
      </c>
      <c r="BM33" s="27"/>
      <c r="BN33" s="27"/>
      <c r="BO33" s="7" t="s">
        <v>141</v>
      </c>
      <c r="BP33" s="7"/>
      <c r="BQ33" s="7"/>
      <c r="BR33" s="7"/>
      <c r="BS33" s="7"/>
      <c r="BT33" s="7"/>
      <c r="BU33" s="7"/>
      <c r="BV33" s="7"/>
      <c r="BW33" s="7"/>
      <c r="BX33" s="192" t="s">
        <v>172</v>
      </c>
      <c r="BY33" s="7" t="s">
        <v>127</v>
      </c>
      <c r="BZ33" s="24">
        <v>3340</v>
      </c>
      <c r="CA33" s="100" t="s">
        <v>268</v>
      </c>
      <c r="CB33" s="64">
        <v>360</v>
      </c>
      <c r="CC33" s="13" t="s">
        <v>173</v>
      </c>
      <c r="CD33" s="7" t="s">
        <v>127</v>
      </c>
      <c r="CE33" s="9" t="s">
        <v>174</v>
      </c>
      <c r="CF33" s="7">
        <v>59</v>
      </c>
      <c r="CG33" s="7" t="s">
        <v>107</v>
      </c>
      <c r="CH33" s="7"/>
      <c r="CI33" s="45" t="s">
        <v>111</v>
      </c>
      <c r="CJ33" s="45" t="s">
        <v>111</v>
      </c>
      <c r="CK33" s="45"/>
      <c r="CL33" s="7" t="s">
        <v>109</v>
      </c>
      <c r="CM33" s="7" t="s">
        <v>109</v>
      </c>
      <c r="CN33" s="7" t="s">
        <v>109</v>
      </c>
      <c r="CO33" s="7" t="s">
        <v>112</v>
      </c>
      <c r="CP33" s="32">
        <v>13730</v>
      </c>
      <c r="CQ33" s="7" t="s">
        <v>175</v>
      </c>
      <c r="CR33" s="28">
        <v>3090</v>
      </c>
      <c r="CS33" s="17" t="s">
        <v>191</v>
      </c>
      <c r="CT33" s="6" t="s">
        <v>176</v>
      </c>
      <c r="CU33" s="56"/>
    </row>
    <row r="34" spans="1:100" ht="30.95" customHeight="1" x14ac:dyDescent="0.4">
      <c r="A34" s="19" t="s">
        <v>177</v>
      </c>
      <c r="B34" s="15" t="s">
        <v>164</v>
      </c>
      <c r="C34" s="3" t="s">
        <v>84</v>
      </c>
      <c r="D34" s="6" t="s">
        <v>165</v>
      </c>
      <c r="E34" s="7" t="s">
        <v>178</v>
      </c>
      <c r="F34" s="7" t="s">
        <v>87</v>
      </c>
      <c r="G34" s="7" t="s">
        <v>88</v>
      </c>
      <c r="H34" s="7" t="s">
        <v>166</v>
      </c>
      <c r="I34" s="7"/>
      <c r="J34" s="7" t="s">
        <v>119</v>
      </c>
      <c r="K34" s="23">
        <v>45009</v>
      </c>
      <c r="L34" s="23">
        <v>46843</v>
      </c>
      <c r="M34" s="28" t="s">
        <v>179</v>
      </c>
      <c r="N34" s="24" t="s">
        <v>167</v>
      </c>
      <c r="O34" s="160" t="s">
        <v>179</v>
      </c>
      <c r="P34" s="160" t="s">
        <v>179</v>
      </c>
      <c r="Q34" s="13">
        <v>18</v>
      </c>
      <c r="R34" s="167">
        <v>25</v>
      </c>
      <c r="S34" s="10">
        <v>1</v>
      </c>
      <c r="T34" s="25" t="s">
        <v>92</v>
      </c>
      <c r="U34" s="5" t="s">
        <v>168</v>
      </c>
      <c r="V34" s="5" t="s">
        <v>168</v>
      </c>
      <c r="W34" s="5" t="s">
        <v>168</v>
      </c>
      <c r="X34" s="174" t="s">
        <v>168</v>
      </c>
      <c r="Y34" s="5" t="s">
        <v>168</v>
      </c>
      <c r="Z34" s="5" t="s">
        <v>168</v>
      </c>
      <c r="AA34" s="5" t="s">
        <v>168</v>
      </c>
      <c r="AB34" s="174" t="s">
        <v>168</v>
      </c>
      <c r="AC34" s="5" t="s">
        <v>168</v>
      </c>
      <c r="AD34" s="5" t="s">
        <v>168</v>
      </c>
      <c r="AE34" s="5" t="s">
        <v>168</v>
      </c>
      <c r="AF34" s="174" t="s">
        <v>168</v>
      </c>
      <c r="AG34" s="5" t="s">
        <v>168</v>
      </c>
      <c r="AH34" s="5" t="s">
        <v>168</v>
      </c>
      <c r="AI34" s="5" t="s">
        <v>168</v>
      </c>
      <c r="AJ34" s="5" t="s">
        <v>168</v>
      </c>
      <c r="AK34" s="5" t="s">
        <v>168</v>
      </c>
      <c r="AL34" s="5" t="s">
        <v>168</v>
      </c>
      <c r="AM34" s="5" t="s">
        <v>168</v>
      </c>
      <c r="AN34" s="5" t="s">
        <v>168</v>
      </c>
      <c r="AO34" s="7" t="s">
        <v>121</v>
      </c>
      <c r="AP34" s="7" t="s">
        <v>141</v>
      </c>
      <c r="AQ34" s="97" t="s">
        <v>135</v>
      </c>
      <c r="AR34" s="180" t="s">
        <v>135</v>
      </c>
      <c r="AS34" s="98" t="s">
        <v>135</v>
      </c>
      <c r="AT34" s="41" t="s">
        <v>135</v>
      </c>
      <c r="AU34" s="41" t="s">
        <v>135</v>
      </c>
      <c r="AV34" s="42" t="s">
        <v>135</v>
      </c>
      <c r="AW34" s="52" t="s">
        <v>135</v>
      </c>
      <c r="AX34" s="13" t="s">
        <v>135</v>
      </c>
      <c r="AY34" s="13" t="s">
        <v>168</v>
      </c>
      <c r="AZ34" s="20" t="s">
        <v>168</v>
      </c>
      <c r="BA34" s="13" t="s">
        <v>168</v>
      </c>
      <c r="BB34" s="13" t="s">
        <v>180</v>
      </c>
      <c r="BC34" s="9"/>
      <c r="BD34" s="45"/>
      <c r="BE34" s="7"/>
      <c r="BF34" s="7"/>
      <c r="BG34" s="7"/>
      <c r="BH34" s="45"/>
      <c r="BI34" s="45"/>
      <c r="BJ34" s="7"/>
      <c r="BK34" s="7"/>
      <c r="BL34" s="37"/>
      <c r="BM34" s="27"/>
      <c r="BN34" s="27"/>
      <c r="BO34" s="7"/>
      <c r="BP34" s="7"/>
      <c r="BQ34" s="7"/>
      <c r="BR34" s="7"/>
      <c r="BS34" s="7"/>
      <c r="BT34" s="7"/>
      <c r="BU34" s="7"/>
      <c r="BV34" s="7"/>
      <c r="BW34" s="7"/>
      <c r="BX34" s="40"/>
      <c r="BY34" s="7" t="s">
        <v>127</v>
      </c>
      <c r="BZ34" s="26" t="s">
        <v>270</v>
      </c>
      <c r="CA34" s="43"/>
      <c r="CB34" s="18"/>
      <c r="CC34" s="7"/>
      <c r="CD34" s="7" t="s">
        <v>127</v>
      </c>
      <c r="CE34" s="9"/>
      <c r="CF34" s="7"/>
      <c r="CG34" s="7"/>
      <c r="CH34" s="7"/>
      <c r="CI34" s="45"/>
      <c r="CJ34" s="45"/>
      <c r="CK34" s="45"/>
      <c r="CL34" s="7"/>
      <c r="CM34" s="7"/>
      <c r="CN34" s="7"/>
      <c r="CO34" s="7"/>
      <c r="CP34" s="32"/>
      <c r="CQ34" s="7"/>
      <c r="CR34" s="7"/>
      <c r="CS34" s="16"/>
      <c r="CT34" s="3"/>
      <c r="CU34" s="56"/>
    </row>
    <row r="35" spans="1:100" ht="30.95" customHeight="1" x14ac:dyDescent="0.4">
      <c r="A35" s="19" t="s">
        <v>177</v>
      </c>
      <c r="B35" s="15" t="s">
        <v>181</v>
      </c>
      <c r="C35" s="3" t="s">
        <v>182</v>
      </c>
      <c r="D35" s="6" t="s">
        <v>183</v>
      </c>
      <c r="E35" s="7" t="s">
        <v>86</v>
      </c>
      <c r="F35" s="7" t="s">
        <v>132</v>
      </c>
      <c r="G35" s="7" t="s">
        <v>88</v>
      </c>
      <c r="H35" s="7" t="s">
        <v>134</v>
      </c>
      <c r="I35" s="7"/>
      <c r="J35" s="7" t="s">
        <v>119</v>
      </c>
      <c r="K35" s="23">
        <v>44701</v>
      </c>
      <c r="L35" s="23">
        <v>45375</v>
      </c>
      <c r="M35" s="28">
        <f>+ROUND(2634500000,-3)/1000</f>
        <v>2634500</v>
      </c>
      <c r="N35" s="24" t="s">
        <v>91</v>
      </c>
      <c r="O35" s="28">
        <f>+ROUND(2634500000,-3)/1000</f>
        <v>2634500</v>
      </c>
      <c r="P35" s="5"/>
      <c r="Q35" s="13"/>
      <c r="R35" s="167">
        <v>300</v>
      </c>
      <c r="S35" s="10">
        <v>2</v>
      </c>
      <c r="T35" s="25" t="s">
        <v>92</v>
      </c>
      <c r="U35" s="13">
        <v>57.2</v>
      </c>
      <c r="V35" s="13">
        <v>35.799999999999997</v>
      </c>
      <c r="W35" s="35">
        <v>7</v>
      </c>
      <c r="X35" s="26">
        <v>6700</v>
      </c>
      <c r="Y35" s="34">
        <v>43.4</v>
      </c>
      <c r="Z35" s="34">
        <v>48</v>
      </c>
      <c r="AA35" s="13">
        <v>8.6</v>
      </c>
      <c r="AB35" s="26">
        <v>10500</v>
      </c>
      <c r="AC35" s="13">
        <v>32.6</v>
      </c>
      <c r="AD35" s="13">
        <v>57.5</v>
      </c>
      <c r="AE35" s="13">
        <v>9.9</v>
      </c>
      <c r="AF35" s="26">
        <v>13400</v>
      </c>
      <c r="AG35" s="5" t="s">
        <v>168</v>
      </c>
      <c r="AH35" s="5" t="s">
        <v>168</v>
      </c>
      <c r="AI35" s="5" t="s">
        <v>168</v>
      </c>
      <c r="AJ35" s="5" t="s">
        <v>168</v>
      </c>
      <c r="AK35" s="5" t="s">
        <v>168</v>
      </c>
      <c r="AL35" s="5" t="s">
        <v>168</v>
      </c>
      <c r="AM35" s="5" t="s">
        <v>168</v>
      </c>
      <c r="AN35" s="5" t="s">
        <v>168</v>
      </c>
      <c r="AO35" s="7" t="s">
        <v>121</v>
      </c>
      <c r="AP35" s="7" t="s">
        <v>94</v>
      </c>
      <c r="AQ35" s="96" t="s">
        <v>136</v>
      </c>
      <c r="AR35" s="7">
        <v>0.01</v>
      </c>
      <c r="AS35" s="7">
        <v>30</v>
      </c>
      <c r="AT35" s="7">
        <v>30</v>
      </c>
      <c r="AU35" s="7">
        <v>50</v>
      </c>
      <c r="AV35" s="7">
        <v>0.05</v>
      </c>
      <c r="AW35" s="13">
        <v>50</v>
      </c>
      <c r="AX35" s="13"/>
      <c r="AY35" s="13" t="s">
        <v>184</v>
      </c>
      <c r="AZ35" s="51" t="s">
        <v>185</v>
      </c>
      <c r="BA35" s="13" t="s">
        <v>171</v>
      </c>
      <c r="BB35" s="13" t="s">
        <v>272</v>
      </c>
      <c r="BC35" s="9" t="s">
        <v>186</v>
      </c>
      <c r="BD35" s="45" t="s">
        <v>101</v>
      </c>
      <c r="BE35" s="7" t="s">
        <v>102</v>
      </c>
      <c r="BF35" s="7"/>
      <c r="BG35" s="7"/>
      <c r="BH35" s="45" t="s">
        <v>138</v>
      </c>
      <c r="BI35" s="45"/>
      <c r="BJ35" s="7"/>
      <c r="BK35" s="7"/>
      <c r="BL35" s="37" t="s">
        <v>187</v>
      </c>
      <c r="BM35" s="27"/>
      <c r="BN35" s="27"/>
      <c r="BO35" s="7" t="s">
        <v>106</v>
      </c>
      <c r="BP35" s="7" t="s">
        <v>139</v>
      </c>
      <c r="BQ35" s="7" t="s">
        <v>140</v>
      </c>
      <c r="BR35" s="7"/>
      <c r="BS35" s="7" t="s">
        <v>106</v>
      </c>
      <c r="BT35" s="7" t="s">
        <v>126</v>
      </c>
      <c r="BU35" s="7"/>
      <c r="BV35" s="7"/>
      <c r="BW35" s="7"/>
      <c r="BX35" s="11"/>
      <c r="BY35" s="7" t="s">
        <v>127</v>
      </c>
      <c r="BZ35" s="26">
        <v>9300</v>
      </c>
      <c r="CA35" s="5" t="s">
        <v>168</v>
      </c>
      <c r="CB35" s="68">
        <v>2116</v>
      </c>
      <c r="CC35" s="5" t="s">
        <v>168</v>
      </c>
      <c r="CD35" s="7" t="s">
        <v>127</v>
      </c>
      <c r="CE35" s="9" t="s">
        <v>108</v>
      </c>
      <c r="CF35" s="7">
        <v>89</v>
      </c>
      <c r="CG35" s="7" t="s">
        <v>188</v>
      </c>
      <c r="CH35" s="7"/>
      <c r="CI35" s="45" t="s">
        <v>111</v>
      </c>
      <c r="CJ35" s="45" t="s">
        <v>111</v>
      </c>
      <c r="CK35" s="45"/>
      <c r="CL35" s="7" t="s">
        <v>189</v>
      </c>
      <c r="CM35" s="7" t="s">
        <v>107</v>
      </c>
      <c r="CN35" s="7" t="s">
        <v>107</v>
      </c>
      <c r="CO35" s="7" t="s">
        <v>112</v>
      </c>
      <c r="CP35" s="26">
        <v>16000</v>
      </c>
      <c r="CQ35" s="7" t="s">
        <v>190</v>
      </c>
      <c r="CR35" s="24">
        <v>1883</v>
      </c>
      <c r="CS35" s="16">
        <v>40000</v>
      </c>
      <c r="CT35" s="3"/>
      <c r="CU35" s="56"/>
    </row>
    <row r="36" spans="1:100" ht="30.95" customHeight="1" x14ac:dyDescent="0.4">
      <c r="A36" s="72" t="s">
        <v>267</v>
      </c>
      <c r="B36" s="172">
        <v>3</v>
      </c>
      <c r="C36" s="73"/>
      <c r="D36" s="86"/>
      <c r="E36" s="86"/>
      <c r="F36" s="86"/>
      <c r="G36" s="86"/>
      <c r="H36" s="86"/>
      <c r="I36" s="86"/>
      <c r="J36" s="86"/>
      <c r="K36" s="86"/>
      <c r="L36" s="86"/>
      <c r="M36" s="93">
        <f>SUM(M33:M35)</f>
        <v>56239772</v>
      </c>
      <c r="N36" s="94"/>
      <c r="O36" s="94"/>
      <c r="P36" s="94"/>
      <c r="Q36" s="94"/>
      <c r="R36" s="170">
        <f>SUM(R33:R35)</f>
        <v>449</v>
      </c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</row>
    <row r="37" spans="1:100" ht="30.95" customHeight="1" x14ac:dyDescent="0.4">
      <c r="A37" s="19" t="s">
        <v>199</v>
      </c>
      <c r="B37" s="36" t="s">
        <v>200</v>
      </c>
      <c r="C37" s="3" t="s">
        <v>84</v>
      </c>
      <c r="D37" s="9" t="s">
        <v>201</v>
      </c>
      <c r="E37" s="7" t="s">
        <v>86</v>
      </c>
      <c r="F37" s="7" t="s">
        <v>87</v>
      </c>
      <c r="G37" s="7" t="s">
        <v>88</v>
      </c>
      <c r="H37" s="7" t="s">
        <v>89</v>
      </c>
      <c r="I37" s="7"/>
      <c r="J37" s="7" t="s">
        <v>90</v>
      </c>
      <c r="K37" s="181">
        <v>44834</v>
      </c>
      <c r="L37" s="181">
        <v>46827</v>
      </c>
      <c r="M37" s="24">
        <v>68497000</v>
      </c>
      <c r="N37" s="24" t="s">
        <v>167</v>
      </c>
      <c r="O37" s="32">
        <f>38083000*1.1</f>
        <v>41891300</v>
      </c>
      <c r="P37" s="32">
        <f>24187000*1.1</f>
        <v>26605700.000000004</v>
      </c>
      <c r="Q37" s="13">
        <v>20</v>
      </c>
      <c r="R37" s="167">
        <v>417</v>
      </c>
      <c r="S37" s="10">
        <v>2</v>
      </c>
      <c r="T37" s="25" t="s">
        <v>92</v>
      </c>
      <c r="U37" s="13">
        <v>41.9</v>
      </c>
      <c r="V37" s="13">
        <v>44.2</v>
      </c>
      <c r="W37" s="13">
        <v>13.9</v>
      </c>
      <c r="X37" s="26">
        <v>7300</v>
      </c>
      <c r="Y37" s="13">
        <v>40.4</v>
      </c>
      <c r="Z37" s="13">
        <v>50.3</v>
      </c>
      <c r="AA37" s="13">
        <v>9.3000000000000007</v>
      </c>
      <c r="AB37" s="26">
        <v>10400</v>
      </c>
      <c r="AC37" s="13">
        <v>38.799999999999997</v>
      </c>
      <c r="AD37" s="13">
        <v>56.5</v>
      </c>
      <c r="AE37" s="13">
        <v>4.7</v>
      </c>
      <c r="AF37" s="26">
        <v>13600</v>
      </c>
      <c r="AG37" s="5" t="s">
        <v>168</v>
      </c>
      <c r="AH37" s="5" t="s">
        <v>168</v>
      </c>
      <c r="AI37" s="5" t="s">
        <v>168</v>
      </c>
      <c r="AJ37" s="5" t="s">
        <v>168</v>
      </c>
      <c r="AK37" s="5" t="s">
        <v>168</v>
      </c>
      <c r="AL37" s="5" t="s">
        <v>168</v>
      </c>
      <c r="AM37" s="5" t="s">
        <v>168</v>
      </c>
      <c r="AN37" s="5" t="s">
        <v>168</v>
      </c>
      <c r="AO37" s="7" t="s">
        <v>121</v>
      </c>
      <c r="AP37" s="7" t="s">
        <v>147</v>
      </c>
      <c r="AQ37" s="5" t="s">
        <v>196</v>
      </c>
      <c r="AR37" s="7">
        <v>0.01</v>
      </c>
      <c r="AS37" s="7">
        <v>65</v>
      </c>
      <c r="AT37" s="7">
        <v>50</v>
      </c>
      <c r="AU37" s="7">
        <v>20</v>
      </c>
      <c r="AV37" s="7">
        <v>0.01</v>
      </c>
      <c r="AW37" s="13">
        <v>30</v>
      </c>
      <c r="AX37" s="13"/>
      <c r="AY37" s="13" t="s">
        <v>202</v>
      </c>
      <c r="AZ37" s="13" t="s">
        <v>203</v>
      </c>
      <c r="BA37" s="13" t="s">
        <v>204</v>
      </c>
      <c r="BB37" s="13"/>
      <c r="BC37" s="9" t="s">
        <v>125</v>
      </c>
      <c r="BD37" s="45" t="s">
        <v>101</v>
      </c>
      <c r="BE37" s="7" t="s">
        <v>102</v>
      </c>
      <c r="BF37" s="7"/>
      <c r="BG37" s="7"/>
      <c r="BH37" s="45" t="s">
        <v>103</v>
      </c>
      <c r="BI37" s="45" t="s">
        <v>138</v>
      </c>
      <c r="BJ37" s="7"/>
      <c r="BK37" s="7"/>
      <c r="BL37" s="7" t="s">
        <v>105</v>
      </c>
      <c r="BM37" s="7" t="s">
        <v>205</v>
      </c>
      <c r="BN37" s="27"/>
      <c r="BO37" s="7" t="s">
        <v>139</v>
      </c>
      <c r="BP37" s="7" t="s">
        <v>140</v>
      </c>
      <c r="BQ37" s="7"/>
      <c r="BR37" s="7"/>
      <c r="BS37" s="7" t="s">
        <v>126</v>
      </c>
      <c r="BT37" s="7"/>
      <c r="BU37" s="7"/>
      <c r="BV37" s="7"/>
      <c r="BW37" s="7"/>
      <c r="BX37" s="11"/>
      <c r="BY37" s="7" t="s">
        <v>127</v>
      </c>
      <c r="BZ37" s="24">
        <v>14600</v>
      </c>
      <c r="CA37" s="101">
        <v>23.6</v>
      </c>
      <c r="CB37" s="13"/>
      <c r="CC37" s="39">
        <v>0.24</v>
      </c>
      <c r="CD37" s="7" t="s">
        <v>127</v>
      </c>
      <c r="CE37" s="9" t="s">
        <v>108</v>
      </c>
      <c r="CF37" s="7">
        <v>59</v>
      </c>
      <c r="CG37" s="7" t="s">
        <v>109</v>
      </c>
      <c r="CH37" s="7" t="s">
        <v>110</v>
      </c>
      <c r="CI37" s="45"/>
      <c r="CJ37" s="45" t="s">
        <v>111</v>
      </c>
      <c r="CK37" s="45"/>
      <c r="CL37" s="7" t="s">
        <v>109</v>
      </c>
      <c r="CM37" s="7"/>
      <c r="CN37" s="7" t="s">
        <v>109</v>
      </c>
      <c r="CO37" s="7" t="s">
        <v>112</v>
      </c>
      <c r="CP37" s="26" t="s">
        <v>206</v>
      </c>
      <c r="CQ37" s="45" t="s">
        <v>190</v>
      </c>
      <c r="CR37" s="7"/>
      <c r="CS37" s="13" t="s">
        <v>207</v>
      </c>
      <c r="CT37" s="7"/>
      <c r="CU37" s="44"/>
    </row>
    <row r="38" spans="1:100" ht="30.95" customHeight="1" x14ac:dyDescent="0.4">
      <c r="A38" s="72" t="s">
        <v>267</v>
      </c>
      <c r="B38" s="172">
        <v>1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93">
        <f>SUM(M37)</f>
        <v>68497000</v>
      </c>
      <c r="N38" s="86"/>
      <c r="O38" s="86"/>
      <c r="P38" s="86"/>
      <c r="Q38" s="86"/>
      <c r="R38" s="170">
        <f>SUM(R37)</f>
        <v>417</v>
      </c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</row>
    <row r="39" spans="1:100" ht="30.95" customHeight="1" x14ac:dyDescent="0.4">
      <c r="A39" s="19" t="s">
        <v>365</v>
      </c>
      <c r="B39" s="36" t="s">
        <v>366</v>
      </c>
      <c r="C39" s="45" t="s">
        <v>84</v>
      </c>
      <c r="D39" s="110" t="s">
        <v>490</v>
      </c>
      <c r="E39" s="7" t="s">
        <v>86</v>
      </c>
      <c r="F39" s="7" t="s">
        <v>87</v>
      </c>
      <c r="G39" s="7" t="s">
        <v>88</v>
      </c>
      <c r="H39" s="7" t="s">
        <v>89</v>
      </c>
      <c r="I39" s="7"/>
      <c r="J39" s="7" t="s">
        <v>90</v>
      </c>
      <c r="K39" s="139">
        <v>44834</v>
      </c>
      <c r="L39" s="139">
        <v>47208</v>
      </c>
      <c r="M39" s="24">
        <v>42198200</v>
      </c>
      <c r="N39" s="24" t="s">
        <v>167</v>
      </c>
      <c r="O39" s="45" t="s">
        <v>367</v>
      </c>
      <c r="P39" s="45" t="s">
        <v>367</v>
      </c>
      <c r="Q39" s="13">
        <v>20</v>
      </c>
      <c r="R39" s="167">
        <v>155</v>
      </c>
      <c r="S39" s="10">
        <v>2</v>
      </c>
      <c r="T39" s="25" t="s">
        <v>92</v>
      </c>
      <c r="U39" s="108">
        <v>57.3</v>
      </c>
      <c r="V39" s="108">
        <v>37</v>
      </c>
      <c r="W39" s="108">
        <v>5.7</v>
      </c>
      <c r="X39" s="109">
        <v>6600</v>
      </c>
      <c r="Y39" s="108">
        <v>46.8</v>
      </c>
      <c r="Z39" s="108">
        <v>46.3</v>
      </c>
      <c r="AA39" s="108">
        <v>6.9</v>
      </c>
      <c r="AB39" s="109">
        <v>9700</v>
      </c>
      <c r="AC39" s="108">
        <v>37</v>
      </c>
      <c r="AD39" s="108">
        <v>55</v>
      </c>
      <c r="AE39" s="108">
        <v>8</v>
      </c>
      <c r="AF39" s="109">
        <v>12900</v>
      </c>
      <c r="AG39" s="4" t="s">
        <v>168</v>
      </c>
      <c r="AH39" s="4" t="s">
        <v>168</v>
      </c>
      <c r="AI39" s="4" t="s">
        <v>168</v>
      </c>
      <c r="AJ39" s="4" t="s">
        <v>168</v>
      </c>
      <c r="AK39" s="4" t="s">
        <v>168</v>
      </c>
      <c r="AL39" s="4" t="s">
        <v>168</v>
      </c>
      <c r="AM39" s="4" t="s">
        <v>168</v>
      </c>
      <c r="AN39" s="4" t="s">
        <v>168</v>
      </c>
      <c r="AO39" s="7" t="s">
        <v>121</v>
      </c>
      <c r="AP39" s="7" t="s">
        <v>94</v>
      </c>
      <c r="AQ39" s="13" t="s">
        <v>95</v>
      </c>
      <c r="AR39" s="3">
        <v>0.01</v>
      </c>
      <c r="AS39" s="3">
        <v>30</v>
      </c>
      <c r="AT39" s="3">
        <v>50</v>
      </c>
      <c r="AU39" s="3">
        <v>30</v>
      </c>
      <c r="AV39" s="3">
        <v>0.1</v>
      </c>
      <c r="AW39" s="3">
        <v>30</v>
      </c>
      <c r="AX39" s="4" t="s">
        <v>168</v>
      </c>
      <c r="AY39" s="108" t="s">
        <v>368</v>
      </c>
      <c r="AZ39" s="144" t="s">
        <v>369</v>
      </c>
      <c r="BA39" s="108" t="s">
        <v>370</v>
      </c>
      <c r="BB39" s="108" t="s">
        <v>371</v>
      </c>
      <c r="BC39" s="9" t="s">
        <v>125</v>
      </c>
      <c r="BD39" s="45" t="s">
        <v>101</v>
      </c>
      <c r="BE39" s="7" t="s">
        <v>102</v>
      </c>
      <c r="BF39" s="7"/>
      <c r="BG39" s="7"/>
      <c r="BH39" s="7" t="s">
        <v>104</v>
      </c>
      <c r="BI39" s="7"/>
      <c r="BJ39" s="7"/>
      <c r="BK39" s="7"/>
      <c r="BL39" s="37" t="s">
        <v>105</v>
      </c>
      <c r="BM39" s="27"/>
      <c r="BN39" s="27"/>
      <c r="BO39" s="7"/>
      <c r="BP39" s="7"/>
      <c r="BQ39" s="7"/>
      <c r="BR39" s="7"/>
      <c r="BS39" s="7" t="s">
        <v>126</v>
      </c>
      <c r="BT39" s="7"/>
      <c r="BU39" s="7"/>
      <c r="BV39" s="7"/>
      <c r="BW39" s="7"/>
      <c r="BX39" s="11"/>
      <c r="BY39" s="7" t="s">
        <v>127</v>
      </c>
      <c r="BZ39" s="24">
        <v>3660</v>
      </c>
      <c r="CA39" s="7">
        <v>21.03</v>
      </c>
      <c r="CB39" s="13">
        <v>5300</v>
      </c>
      <c r="CC39" s="7">
        <v>24.92</v>
      </c>
      <c r="CD39" s="7" t="s">
        <v>127</v>
      </c>
      <c r="CE39" s="151" t="s">
        <v>372</v>
      </c>
      <c r="CF39" s="7">
        <v>59</v>
      </c>
      <c r="CG39" s="7" t="s">
        <v>109</v>
      </c>
      <c r="CH39" s="7" t="s">
        <v>373</v>
      </c>
      <c r="CI39" s="45" t="s">
        <v>151</v>
      </c>
      <c r="CJ39" s="45" t="s">
        <v>151</v>
      </c>
      <c r="CK39" s="45"/>
      <c r="CL39" s="7" t="s">
        <v>109</v>
      </c>
      <c r="CM39" s="7" t="s">
        <v>107</v>
      </c>
      <c r="CN39" s="7" t="s">
        <v>109</v>
      </c>
      <c r="CO39" s="152" t="s">
        <v>374</v>
      </c>
      <c r="CP39" s="24">
        <v>19098.509999999998</v>
      </c>
      <c r="CQ39" s="7" t="s">
        <v>190</v>
      </c>
      <c r="CR39" s="7" t="s">
        <v>375</v>
      </c>
      <c r="CS39" s="28">
        <v>40000</v>
      </c>
      <c r="CT39" s="7"/>
    </row>
    <row r="40" spans="1:100" ht="30.95" customHeight="1" x14ac:dyDescent="0.4">
      <c r="A40" s="135" t="s">
        <v>365</v>
      </c>
      <c r="B40" s="124" t="s">
        <v>376</v>
      </c>
      <c r="C40" s="124" t="s">
        <v>377</v>
      </c>
      <c r="D40" s="125" t="s">
        <v>378</v>
      </c>
      <c r="E40" s="7" t="s">
        <v>86</v>
      </c>
      <c r="F40" s="7" t="s">
        <v>87</v>
      </c>
      <c r="G40" s="7" t="s">
        <v>88</v>
      </c>
      <c r="H40" s="7" t="s">
        <v>141</v>
      </c>
      <c r="I40" s="110" t="s">
        <v>379</v>
      </c>
      <c r="J40" s="7" t="s">
        <v>90</v>
      </c>
      <c r="K40" s="139">
        <v>44963</v>
      </c>
      <c r="L40" s="139">
        <v>47208</v>
      </c>
      <c r="M40" s="24">
        <v>54758000</v>
      </c>
      <c r="N40" s="24" t="s">
        <v>91</v>
      </c>
      <c r="O40" s="32">
        <v>48730000</v>
      </c>
      <c r="P40" s="32">
        <v>6028000</v>
      </c>
      <c r="Q40" s="13">
        <v>20</v>
      </c>
      <c r="R40" s="167">
        <v>620</v>
      </c>
      <c r="S40" s="10">
        <v>2</v>
      </c>
      <c r="T40" s="25" t="s">
        <v>92</v>
      </c>
      <c r="U40" s="108">
        <v>54.58</v>
      </c>
      <c r="V40" s="108">
        <v>38.979999999999997</v>
      </c>
      <c r="W40" s="108">
        <v>6.44</v>
      </c>
      <c r="X40" s="109">
        <v>6200</v>
      </c>
      <c r="Y40" s="108">
        <v>41.48</v>
      </c>
      <c r="Z40" s="108">
        <v>50.27</v>
      </c>
      <c r="AA40" s="108">
        <v>8.25</v>
      </c>
      <c r="AB40" s="109">
        <v>9800</v>
      </c>
      <c r="AC40" s="108">
        <v>29.83</v>
      </c>
      <c r="AD40" s="108">
        <v>60.31</v>
      </c>
      <c r="AE40" s="108">
        <v>9.86</v>
      </c>
      <c r="AF40" s="109">
        <v>13000</v>
      </c>
      <c r="AG40" s="111" t="s">
        <v>135</v>
      </c>
      <c r="AH40" s="111" t="s">
        <v>135</v>
      </c>
      <c r="AI40" s="111" t="s">
        <v>135</v>
      </c>
      <c r="AJ40" s="111" t="s">
        <v>135</v>
      </c>
      <c r="AK40" s="112" t="s">
        <v>135</v>
      </c>
      <c r="AL40" s="112" t="s">
        <v>135</v>
      </c>
      <c r="AM40" s="112" t="s">
        <v>135</v>
      </c>
      <c r="AN40" s="112" t="s">
        <v>135</v>
      </c>
      <c r="AO40" s="7" t="s">
        <v>121</v>
      </c>
      <c r="AP40" s="7" t="s">
        <v>94</v>
      </c>
      <c r="AQ40" s="20" t="s">
        <v>380</v>
      </c>
      <c r="AR40" s="3">
        <v>0.01</v>
      </c>
      <c r="AS40" s="3">
        <v>10</v>
      </c>
      <c r="AT40" s="3">
        <v>20</v>
      </c>
      <c r="AU40" s="3">
        <v>8</v>
      </c>
      <c r="AV40" s="3">
        <v>0.05</v>
      </c>
      <c r="AW40" s="3">
        <v>30</v>
      </c>
      <c r="AX40" s="112" t="s">
        <v>135</v>
      </c>
      <c r="AY40" s="108" t="s">
        <v>96</v>
      </c>
      <c r="AZ40" s="144" t="s">
        <v>471</v>
      </c>
      <c r="BA40" s="108" t="s">
        <v>381</v>
      </c>
      <c r="BB40" s="144" t="s">
        <v>382</v>
      </c>
      <c r="BC40" s="9" t="s">
        <v>125</v>
      </c>
      <c r="BD40" s="45" t="s">
        <v>101</v>
      </c>
      <c r="BE40" s="7" t="s">
        <v>102</v>
      </c>
      <c r="BF40" s="7"/>
      <c r="BG40" s="7"/>
      <c r="BH40" s="7" t="s">
        <v>138</v>
      </c>
      <c r="BI40" s="7"/>
      <c r="BJ40" s="7"/>
      <c r="BK40" s="7"/>
      <c r="BL40" s="37" t="s">
        <v>105</v>
      </c>
      <c r="BM40" s="37"/>
      <c r="BN40" s="27"/>
      <c r="BO40" s="7"/>
      <c r="BP40" s="7"/>
      <c r="BQ40" s="7"/>
      <c r="BR40" s="7"/>
      <c r="BS40" s="7"/>
      <c r="BT40" s="7"/>
      <c r="BU40" s="7"/>
      <c r="BV40" s="7"/>
      <c r="BW40" s="7"/>
      <c r="BX40" s="11"/>
      <c r="BY40" s="7" t="s">
        <v>127</v>
      </c>
      <c r="BZ40" s="24">
        <v>21520</v>
      </c>
      <c r="CA40" s="7">
        <v>27.82</v>
      </c>
      <c r="CB40" s="13"/>
      <c r="CC40" s="7">
        <v>30.6</v>
      </c>
      <c r="CD40" s="7" t="s">
        <v>127</v>
      </c>
      <c r="CE40" s="9" t="s">
        <v>108</v>
      </c>
      <c r="CF40" s="13">
        <v>100</v>
      </c>
      <c r="CG40" s="7" t="s">
        <v>107</v>
      </c>
      <c r="CH40" s="7"/>
      <c r="CI40" s="36" t="s">
        <v>111</v>
      </c>
      <c r="CJ40" s="45" t="s">
        <v>111</v>
      </c>
      <c r="CK40" s="45"/>
      <c r="CL40" s="7" t="s">
        <v>107</v>
      </c>
      <c r="CM40" s="7" t="s">
        <v>107</v>
      </c>
      <c r="CN40" s="7" t="s">
        <v>109</v>
      </c>
      <c r="CO40" s="7" t="s">
        <v>112</v>
      </c>
      <c r="CP40" s="24">
        <v>20696</v>
      </c>
      <c r="CQ40" s="7" t="s">
        <v>112</v>
      </c>
      <c r="CR40" s="24">
        <v>2145</v>
      </c>
      <c r="CS40" s="13" t="s">
        <v>474</v>
      </c>
      <c r="CT40" s="7"/>
      <c r="CU40" s="113"/>
      <c r="CV40" s="114"/>
    </row>
    <row r="41" spans="1:100" ht="30.95" customHeight="1" x14ac:dyDescent="0.4">
      <c r="A41" s="135" t="s">
        <v>365</v>
      </c>
      <c r="B41" s="124" t="s">
        <v>383</v>
      </c>
      <c r="C41" s="124" t="s">
        <v>384</v>
      </c>
      <c r="D41" s="125" t="s">
        <v>385</v>
      </c>
      <c r="E41" s="7" t="s">
        <v>86</v>
      </c>
      <c r="F41" s="7" t="s">
        <v>87</v>
      </c>
      <c r="G41" s="7" t="s">
        <v>88</v>
      </c>
      <c r="H41" s="7" t="s">
        <v>89</v>
      </c>
      <c r="I41" s="7"/>
      <c r="J41" s="7" t="s">
        <v>90</v>
      </c>
      <c r="K41" s="140">
        <v>44914</v>
      </c>
      <c r="L41" s="140">
        <v>47026</v>
      </c>
      <c r="M41" s="130">
        <v>49170010</v>
      </c>
      <c r="N41" s="24" t="s">
        <v>91</v>
      </c>
      <c r="O41" s="130">
        <v>32901000</v>
      </c>
      <c r="P41" s="131">
        <v>16269010</v>
      </c>
      <c r="Q41" s="132">
        <v>19.5</v>
      </c>
      <c r="R41" s="171">
        <v>300</v>
      </c>
      <c r="S41" s="134">
        <v>2</v>
      </c>
      <c r="T41" s="25" t="s">
        <v>92</v>
      </c>
      <c r="U41" s="117">
        <v>45.98</v>
      </c>
      <c r="V41" s="117">
        <v>45.73</v>
      </c>
      <c r="W41" s="118">
        <v>8.2899999999999991</v>
      </c>
      <c r="X41" s="119">
        <v>6980</v>
      </c>
      <c r="Y41" s="118">
        <v>39.619999999999997</v>
      </c>
      <c r="Z41" s="117">
        <v>51.88</v>
      </c>
      <c r="AA41" s="118">
        <v>8.5</v>
      </c>
      <c r="AB41" s="119">
        <v>10270</v>
      </c>
      <c r="AC41" s="118">
        <v>31.5</v>
      </c>
      <c r="AD41" s="117">
        <v>59.5</v>
      </c>
      <c r="AE41" s="118">
        <v>9</v>
      </c>
      <c r="AF41" s="119">
        <v>13810</v>
      </c>
      <c r="AG41" s="111" t="s">
        <v>135</v>
      </c>
      <c r="AH41" s="111" t="s">
        <v>135</v>
      </c>
      <c r="AI41" s="111" t="s">
        <v>135</v>
      </c>
      <c r="AJ41" s="111" t="s">
        <v>135</v>
      </c>
      <c r="AK41" s="112" t="s">
        <v>135</v>
      </c>
      <c r="AL41" s="112" t="s">
        <v>135</v>
      </c>
      <c r="AM41" s="112" t="s">
        <v>135</v>
      </c>
      <c r="AN41" s="112" t="s">
        <v>135</v>
      </c>
      <c r="AO41" s="7" t="s">
        <v>121</v>
      </c>
      <c r="AP41" s="7" t="s">
        <v>94</v>
      </c>
      <c r="AQ41" s="64" t="s">
        <v>386</v>
      </c>
      <c r="AR41" s="118">
        <v>0.01</v>
      </c>
      <c r="AS41" s="118">
        <v>30</v>
      </c>
      <c r="AT41" s="118">
        <v>50</v>
      </c>
      <c r="AU41" s="118">
        <v>10</v>
      </c>
      <c r="AV41" s="118">
        <v>0.05</v>
      </c>
      <c r="AW41" s="118">
        <v>30</v>
      </c>
      <c r="AX41" s="121" t="s">
        <v>387</v>
      </c>
      <c r="AY41" s="142" t="s">
        <v>388</v>
      </c>
      <c r="AZ41" s="145" t="s">
        <v>389</v>
      </c>
      <c r="BA41" s="117" t="s">
        <v>390</v>
      </c>
      <c r="BB41" s="117" t="s">
        <v>391</v>
      </c>
      <c r="BC41" s="9" t="s">
        <v>125</v>
      </c>
      <c r="BD41" s="45" t="s">
        <v>101</v>
      </c>
      <c r="BE41" s="7" t="s">
        <v>102</v>
      </c>
      <c r="BF41" s="7" t="s">
        <v>392</v>
      </c>
      <c r="BG41" s="7"/>
      <c r="BH41" s="7" t="s">
        <v>138</v>
      </c>
      <c r="BI41" s="7"/>
      <c r="BJ41" s="7"/>
      <c r="BK41" s="7"/>
      <c r="BL41" s="37" t="s">
        <v>105</v>
      </c>
      <c r="BM41" s="37"/>
      <c r="BN41" s="27"/>
      <c r="BO41" s="135" t="s">
        <v>393</v>
      </c>
      <c r="BP41" s="135" t="s">
        <v>394</v>
      </c>
      <c r="BQ41" s="7"/>
      <c r="BR41" s="7"/>
      <c r="BS41" s="152" t="s">
        <v>59</v>
      </c>
      <c r="BT41" s="135" t="s">
        <v>395</v>
      </c>
      <c r="BU41" s="135"/>
      <c r="BV41" s="135"/>
      <c r="BW41" s="135"/>
      <c r="BX41" s="40" t="s">
        <v>396</v>
      </c>
      <c r="BY41" s="7" t="s">
        <v>127</v>
      </c>
      <c r="BZ41" s="153">
        <v>8060</v>
      </c>
      <c r="CA41" s="152">
        <v>26.6</v>
      </c>
      <c r="CB41" s="154" t="s">
        <v>397</v>
      </c>
      <c r="CC41" s="152">
        <v>26.7</v>
      </c>
      <c r="CD41" s="152" t="s">
        <v>127</v>
      </c>
      <c r="CE41" s="151" t="s">
        <v>372</v>
      </c>
      <c r="CF41" s="152">
        <v>59</v>
      </c>
      <c r="CG41" s="7" t="s">
        <v>107</v>
      </c>
      <c r="CH41" s="152"/>
      <c r="CI41" s="176" t="s">
        <v>398</v>
      </c>
      <c r="CJ41" s="176" t="s">
        <v>111</v>
      </c>
      <c r="CK41" s="176"/>
      <c r="CL41" s="152" t="s">
        <v>188</v>
      </c>
      <c r="CM41" s="135" t="s">
        <v>107</v>
      </c>
      <c r="CN41" s="135" t="s">
        <v>189</v>
      </c>
      <c r="CO41" s="7" t="s">
        <v>112</v>
      </c>
      <c r="CP41" s="66">
        <v>18437</v>
      </c>
      <c r="CQ41" s="152" t="s">
        <v>112</v>
      </c>
      <c r="CR41" s="53" t="s">
        <v>399</v>
      </c>
      <c r="CS41" s="154" t="s">
        <v>475</v>
      </c>
      <c r="CT41" s="135"/>
    </row>
    <row r="42" spans="1:100" ht="30.95" customHeight="1" x14ac:dyDescent="0.4">
      <c r="A42" s="135" t="s">
        <v>365</v>
      </c>
      <c r="B42" s="124" t="s">
        <v>400</v>
      </c>
      <c r="C42" s="124" t="s">
        <v>401</v>
      </c>
      <c r="D42" s="125" t="s">
        <v>402</v>
      </c>
      <c r="E42" s="7" t="s">
        <v>86</v>
      </c>
      <c r="F42" s="7" t="s">
        <v>87</v>
      </c>
      <c r="G42" s="7" t="s">
        <v>88</v>
      </c>
      <c r="H42" s="7" t="s">
        <v>134</v>
      </c>
      <c r="I42" s="7"/>
      <c r="J42" s="7" t="s">
        <v>90</v>
      </c>
      <c r="K42" s="140">
        <v>44959</v>
      </c>
      <c r="L42" s="140">
        <v>47938</v>
      </c>
      <c r="M42" s="130">
        <v>32318000</v>
      </c>
      <c r="N42" s="24" t="s">
        <v>91</v>
      </c>
      <c r="O42" s="5" t="s">
        <v>403</v>
      </c>
      <c r="P42" s="5" t="s">
        <v>403</v>
      </c>
      <c r="Q42" s="5" t="s">
        <v>403</v>
      </c>
      <c r="R42" s="171">
        <v>238</v>
      </c>
      <c r="S42" s="134">
        <v>2</v>
      </c>
      <c r="T42" s="25" t="s">
        <v>92</v>
      </c>
      <c r="U42" s="117">
        <v>47.41</v>
      </c>
      <c r="V42" s="117">
        <v>42.16</v>
      </c>
      <c r="W42" s="118">
        <v>10.43</v>
      </c>
      <c r="X42" s="123">
        <v>8100</v>
      </c>
      <c r="Y42" s="118">
        <v>34.54</v>
      </c>
      <c r="Z42" s="117">
        <v>54.06</v>
      </c>
      <c r="AA42" s="118">
        <v>11.4</v>
      </c>
      <c r="AB42" s="119">
        <v>11700</v>
      </c>
      <c r="AC42" s="118">
        <v>22.38</v>
      </c>
      <c r="AD42" s="117">
        <v>65.3</v>
      </c>
      <c r="AE42" s="118">
        <v>12.32</v>
      </c>
      <c r="AF42" s="119">
        <v>15100</v>
      </c>
      <c r="AG42" s="111" t="s">
        <v>135</v>
      </c>
      <c r="AH42" s="111" t="s">
        <v>135</v>
      </c>
      <c r="AI42" s="111" t="s">
        <v>135</v>
      </c>
      <c r="AJ42" s="111" t="s">
        <v>135</v>
      </c>
      <c r="AK42" s="112" t="s">
        <v>135</v>
      </c>
      <c r="AL42" s="112" t="s">
        <v>135</v>
      </c>
      <c r="AM42" s="112" t="s">
        <v>135</v>
      </c>
      <c r="AN42" s="112" t="s">
        <v>135</v>
      </c>
      <c r="AO42" s="7" t="s">
        <v>121</v>
      </c>
      <c r="AP42" s="7" t="s">
        <v>94</v>
      </c>
      <c r="AQ42" s="64" t="s">
        <v>404</v>
      </c>
      <c r="AR42" s="118">
        <v>0.01</v>
      </c>
      <c r="AS42" s="118">
        <v>30</v>
      </c>
      <c r="AT42" s="118">
        <v>30</v>
      </c>
      <c r="AU42" s="118">
        <v>20</v>
      </c>
      <c r="AV42" s="118">
        <v>0.1</v>
      </c>
      <c r="AW42" s="118">
        <v>30</v>
      </c>
      <c r="AX42" s="121" t="s">
        <v>387</v>
      </c>
      <c r="AY42" s="142" t="s">
        <v>405</v>
      </c>
      <c r="AZ42" s="146" t="s">
        <v>406</v>
      </c>
      <c r="BA42" s="117" t="s">
        <v>254</v>
      </c>
      <c r="BB42" s="117" t="s">
        <v>407</v>
      </c>
      <c r="BC42" s="9" t="s">
        <v>125</v>
      </c>
      <c r="BD42" s="45" t="s">
        <v>101</v>
      </c>
      <c r="BE42" s="7" t="s">
        <v>102</v>
      </c>
      <c r="BF42" s="7"/>
      <c r="BG42" s="7"/>
      <c r="BH42" s="7" t="s">
        <v>138</v>
      </c>
      <c r="BI42" s="7"/>
      <c r="BJ42" s="7"/>
      <c r="BK42" s="7"/>
      <c r="BL42" s="37" t="s">
        <v>105</v>
      </c>
      <c r="BM42" s="37"/>
      <c r="BN42" s="27"/>
      <c r="BO42" s="135" t="s">
        <v>393</v>
      </c>
      <c r="BP42" s="135"/>
      <c r="BQ42" s="7"/>
      <c r="BR42" s="7"/>
      <c r="BS42" s="152" t="s">
        <v>59</v>
      </c>
      <c r="BT42" s="135"/>
      <c r="BU42" s="135"/>
      <c r="BV42" s="135"/>
      <c r="BW42" s="135"/>
      <c r="BX42" s="7"/>
      <c r="BY42" s="7" t="s">
        <v>127</v>
      </c>
      <c r="BZ42" s="153">
        <v>8270</v>
      </c>
      <c r="CA42" s="152">
        <v>25.66</v>
      </c>
      <c r="CB42" s="155"/>
      <c r="CC42" s="152">
        <v>25.66</v>
      </c>
      <c r="CD42" s="152" t="s">
        <v>127</v>
      </c>
      <c r="CE42" s="151" t="s">
        <v>408</v>
      </c>
      <c r="CF42" s="152">
        <v>70</v>
      </c>
      <c r="CG42" s="7" t="s">
        <v>107</v>
      </c>
      <c r="CH42" s="152"/>
      <c r="CI42" s="176" t="s">
        <v>398</v>
      </c>
      <c r="CJ42" s="176" t="s">
        <v>111</v>
      </c>
      <c r="CK42" s="176"/>
      <c r="CL42" s="152" t="s">
        <v>188</v>
      </c>
      <c r="CM42" s="135" t="s">
        <v>107</v>
      </c>
      <c r="CN42" s="135" t="s">
        <v>189</v>
      </c>
      <c r="CO42" s="152" t="s">
        <v>374</v>
      </c>
      <c r="CP42" s="161">
        <v>12929</v>
      </c>
      <c r="CQ42" s="155" t="s">
        <v>196</v>
      </c>
      <c r="CR42" s="37" t="s">
        <v>399</v>
      </c>
      <c r="CS42" s="163">
        <v>31132</v>
      </c>
      <c r="CT42" s="135"/>
    </row>
    <row r="43" spans="1:100" ht="30.95" customHeight="1" x14ac:dyDescent="0.4">
      <c r="A43" s="19" t="s">
        <v>409</v>
      </c>
      <c r="B43" s="36" t="s">
        <v>410</v>
      </c>
      <c r="C43" s="45" t="s">
        <v>411</v>
      </c>
      <c r="D43" s="9" t="s">
        <v>412</v>
      </c>
      <c r="E43" s="7" t="s">
        <v>86</v>
      </c>
      <c r="F43" s="7" t="s">
        <v>87</v>
      </c>
      <c r="G43" s="7" t="s">
        <v>88</v>
      </c>
      <c r="H43" s="7" t="s">
        <v>89</v>
      </c>
      <c r="I43" s="7"/>
      <c r="J43" s="7" t="s">
        <v>90</v>
      </c>
      <c r="K43" s="139">
        <v>45014</v>
      </c>
      <c r="L43" s="139">
        <v>46477</v>
      </c>
      <c r="M43" s="24">
        <v>33729300</v>
      </c>
      <c r="N43" s="24" t="s">
        <v>413</v>
      </c>
      <c r="O43" s="32">
        <v>18794380</v>
      </c>
      <c r="P43" s="32">
        <v>14934920</v>
      </c>
      <c r="Q43" s="13">
        <v>20</v>
      </c>
      <c r="R43" s="167">
        <v>130</v>
      </c>
      <c r="S43" s="10">
        <v>2</v>
      </c>
      <c r="T43" s="25" t="s">
        <v>92</v>
      </c>
      <c r="U43" s="108">
        <v>53.83</v>
      </c>
      <c r="V43" s="108">
        <v>41.06</v>
      </c>
      <c r="W43" s="108">
        <v>5.1100000000000003</v>
      </c>
      <c r="X43" s="109">
        <v>6700</v>
      </c>
      <c r="Y43" s="108">
        <v>39.92</v>
      </c>
      <c r="Z43" s="108">
        <v>53.77</v>
      </c>
      <c r="AA43" s="108">
        <v>6.31</v>
      </c>
      <c r="AB43" s="109">
        <v>10500</v>
      </c>
      <c r="AC43" s="108">
        <v>26</v>
      </c>
      <c r="AD43" s="108">
        <v>66.61</v>
      </c>
      <c r="AE43" s="108">
        <v>7.39</v>
      </c>
      <c r="AF43" s="109">
        <v>14300</v>
      </c>
      <c r="AG43" s="120" t="s">
        <v>414</v>
      </c>
      <c r="AH43" s="108"/>
      <c r="AI43" s="108"/>
      <c r="AJ43" s="112" t="s">
        <v>168</v>
      </c>
      <c r="AK43" s="112" t="s">
        <v>135</v>
      </c>
      <c r="AL43" s="112" t="s">
        <v>135</v>
      </c>
      <c r="AM43" s="112" t="s">
        <v>135</v>
      </c>
      <c r="AN43" s="112" t="s">
        <v>135</v>
      </c>
      <c r="AO43" s="7" t="s">
        <v>121</v>
      </c>
      <c r="AP43" s="7" t="s">
        <v>94</v>
      </c>
      <c r="AQ43" s="64" t="s">
        <v>95</v>
      </c>
      <c r="AR43" s="3">
        <v>0.01</v>
      </c>
      <c r="AS43" s="3">
        <v>40</v>
      </c>
      <c r="AT43" s="3">
        <v>30</v>
      </c>
      <c r="AU43" s="122" t="s">
        <v>415</v>
      </c>
      <c r="AV43" s="3">
        <v>0.01</v>
      </c>
      <c r="AW43" s="3">
        <v>30</v>
      </c>
      <c r="AX43" s="112" t="s">
        <v>135</v>
      </c>
      <c r="AY43" s="108" t="s">
        <v>96</v>
      </c>
      <c r="AZ43" s="144" t="s">
        <v>472</v>
      </c>
      <c r="BA43" s="108" t="s">
        <v>416</v>
      </c>
      <c r="BB43" s="127" t="str">
        <f>BH43</f>
        <v>触媒法</v>
      </c>
      <c r="BC43" s="9" t="s">
        <v>125</v>
      </c>
      <c r="BD43" s="45" t="s">
        <v>101</v>
      </c>
      <c r="BE43" s="7" t="s">
        <v>102</v>
      </c>
      <c r="BF43" s="7"/>
      <c r="BG43" s="7"/>
      <c r="BH43" s="7" t="s">
        <v>138</v>
      </c>
      <c r="BI43" s="7"/>
      <c r="BJ43" s="7"/>
      <c r="BK43" s="7"/>
      <c r="BL43" s="37" t="s">
        <v>105</v>
      </c>
      <c r="BM43" s="37" t="s">
        <v>205</v>
      </c>
      <c r="BN43" s="27"/>
      <c r="BO43" s="7"/>
      <c r="BP43" s="7"/>
      <c r="BQ43" s="7"/>
      <c r="BR43" s="7"/>
      <c r="BS43" s="7" t="s">
        <v>141</v>
      </c>
      <c r="BT43" s="7"/>
      <c r="BU43" s="7"/>
      <c r="BV43" s="7"/>
      <c r="BW43" s="7"/>
      <c r="BX43" s="55" t="s">
        <v>417</v>
      </c>
      <c r="BY43" s="7" t="s">
        <v>127</v>
      </c>
      <c r="BZ43" s="24">
        <v>3000</v>
      </c>
      <c r="CA43" s="37">
        <v>23.7</v>
      </c>
      <c r="CB43" s="64">
        <v>600</v>
      </c>
      <c r="CC43" s="37">
        <v>18.989999999999998</v>
      </c>
      <c r="CD43" s="7" t="s">
        <v>127</v>
      </c>
      <c r="CE43" s="40" t="s">
        <v>108</v>
      </c>
      <c r="CF43" s="7">
        <v>59</v>
      </c>
      <c r="CG43" s="7" t="s">
        <v>107</v>
      </c>
      <c r="CH43" s="7"/>
      <c r="CI43" s="36" t="s">
        <v>151</v>
      </c>
      <c r="CJ43" s="36" t="s">
        <v>151</v>
      </c>
      <c r="CK43" s="45"/>
      <c r="CL43" s="7" t="s">
        <v>107</v>
      </c>
      <c r="CM43" s="7" t="s">
        <v>107</v>
      </c>
      <c r="CN43" s="7" t="s">
        <v>107</v>
      </c>
      <c r="CO43" s="37" t="s">
        <v>112</v>
      </c>
      <c r="CP43" s="24">
        <v>8290</v>
      </c>
      <c r="CQ43" s="7" t="s">
        <v>112</v>
      </c>
      <c r="CR43" s="24">
        <v>4180</v>
      </c>
      <c r="CS43" s="13" t="s">
        <v>476</v>
      </c>
      <c r="CT43" s="7"/>
    </row>
    <row r="44" spans="1:100" ht="30.95" customHeight="1" x14ac:dyDescent="0.4">
      <c r="A44" s="135" t="s">
        <v>365</v>
      </c>
      <c r="B44" s="124" t="s">
        <v>418</v>
      </c>
      <c r="C44" s="124" t="s">
        <v>419</v>
      </c>
      <c r="D44" s="125" t="s">
        <v>420</v>
      </c>
      <c r="E44" s="7" t="s">
        <v>86</v>
      </c>
      <c r="F44" s="7" t="s">
        <v>132</v>
      </c>
      <c r="G44" s="7" t="s">
        <v>88</v>
      </c>
      <c r="H44" s="7" t="s">
        <v>134</v>
      </c>
      <c r="I44" s="7"/>
      <c r="J44" s="7" t="s">
        <v>119</v>
      </c>
      <c r="K44" s="141">
        <v>45286</v>
      </c>
      <c r="L44" s="139">
        <v>45747</v>
      </c>
      <c r="M44" s="24">
        <v>4880700</v>
      </c>
      <c r="N44" s="24" t="s">
        <v>91</v>
      </c>
      <c r="O44" s="5" t="s">
        <v>421</v>
      </c>
      <c r="P44" s="106" t="s">
        <v>135</v>
      </c>
      <c r="Q44" s="5" t="s">
        <v>135</v>
      </c>
      <c r="R44" s="167">
        <v>63</v>
      </c>
      <c r="S44" s="10">
        <v>1</v>
      </c>
      <c r="T44" s="25" t="s">
        <v>92</v>
      </c>
      <c r="U44" s="108">
        <v>49.97</v>
      </c>
      <c r="V44" s="108">
        <v>35.76</v>
      </c>
      <c r="W44" s="108">
        <v>14.27</v>
      </c>
      <c r="X44" s="109">
        <v>5860</v>
      </c>
      <c r="Y44" s="126">
        <v>45.4</v>
      </c>
      <c r="Z44" s="126">
        <v>45.4</v>
      </c>
      <c r="AA44" s="126">
        <v>9.1999999999999993</v>
      </c>
      <c r="AB44" s="109">
        <v>8310</v>
      </c>
      <c r="AC44" s="108">
        <v>40.83</v>
      </c>
      <c r="AD44" s="108">
        <v>55.04</v>
      </c>
      <c r="AE44" s="108">
        <v>4.13</v>
      </c>
      <c r="AF44" s="109">
        <v>10770</v>
      </c>
      <c r="AG44" s="5" t="s">
        <v>168</v>
      </c>
      <c r="AH44" s="5" t="s">
        <v>168</v>
      </c>
      <c r="AI44" s="5" t="s">
        <v>168</v>
      </c>
      <c r="AJ44" s="5" t="s">
        <v>168</v>
      </c>
      <c r="AK44" s="5" t="s">
        <v>168</v>
      </c>
      <c r="AL44" s="5" t="s">
        <v>168</v>
      </c>
      <c r="AM44" s="5" t="s">
        <v>168</v>
      </c>
      <c r="AN44" s="5" t="s">
        <v>168</v>
      </c>
      <c r="AO44" s="7" t="s">
        <v>121</v>
      </c>
      <c r="AP44" s="7" t="s">
        <v>94</v>
      </c>
      <c r="AQ44" s="13" t="s">
        <v>95</v>
      </c>
      <c r="AR44" s="3">
        <v>0.01</v>
      </c>
      <c r="AS44" s="3">
        <v>50</v>
      </c>
      <c r="AT44" s="3">
        <v>70</v>
      </c>
      <c r="AU44" s="3">
        <v>50</v>
      </c>
      <c r="AV44" s="3">
        <v>0.1</v>
      </c>
      <c r="AW44" s="3">
        <v>50</v>
      </c>
      <c r="AX44" s="112" t="s">
        <v>135</v>
      </c>
      <c r="AY44" s="108" t="s">
        <v>96</v>
      </c>
      <c r="AZ44" s="147" t="s">
        <v>473</v>
      </c>
      <c r="BA44" s="108" t="s">
        <v>422</v>
      </c>
      <c r="BB44" s="127" t="s">
        <v>138</v>
      </c>
      <c r="BC44" s="9" t="s">
        <v>125</v>
      </c>
      <c r="BD44" s="45" t="s">
        <v>101</v>
      </c>
      <c r="BE44" s="7" t="s">
        <v>102</v>
      </c>
      <c r="BF44" s="7"/>
      <c r="BG44" s="7"/>
      <c r="BH44" s="7" t="s">
        <v>138</v>
      </c>
      <c r="BI44" s="7"/>
      <c r="BJ44" s="7"/>
      <c r="BK44" s="7"/>
      <c r="BL44" s="37" t="s">
        <v>105</v>
      </c>
      <c r="BM44" s="27"/>
      <c r="BN44" s="27"/>
      <c r="BO44" s="7" t="s">
        <v>106</v>
      </c>
      <c r="BP44" s="7"/>
      <c r="BQ44" s="7"/>
      <c r="BR44" s="7"/>
      <c r="BS44" s="7"/>
      <c r="BT44" s="7"/>
      <c r="BU44" s="7"/>
      <c r="BV44" s="7"/>
      <c r="BW44" s="7"/>
      <c r="BX44" s="11"/>
      <c r="BY44" s="7" t="s">
        <v>127</v>
      </c>
      <c r="BZ44" s="24">
        <v>1990</v>
      </c>
      <c r="CA44" s="7">
        <v>12.21</v>
      </c>
      <c r="CB44" s="13"/>
      <c r="CC44" s="7">
        <v>12.21</v>
      </c>
      <c r="CD44" s="7" t="s">
        <v>107</v>
      </c>
      <c r="CE44" s="9" t="s">
        <v>108</v>
      </c>
      <c r="CF44" s="7">
        <v>59</v>
      </c>
      <c r="CG44" s="7" t="s">
        <v>107</v>
      </c>
      <c r="CH44" s="152"/>
      <c r="CI44" s="45" t="s">
        <v>111</v>
      </c>
      <c r="CJ44" s="45" t="s">
        <v>111</v>
      </c>
      <c r="CK44" s="45"/>
      <c r="CL44" s="7" t="s">
        <v>109</v>
      </c>
      <c r="CM44" s="7" t="s">
        <v>107</v>
      </c>
      <c r="CN44" s="7" t="s">
        <v>109</v>
      </c>
      <c r="CO44" s="7" t="s">
        <v>112</v>
      </c>
      <c r="CP44" s="156">
        <v>12697.4</v>
      </c>
      <c r="CQ44" s="7" t="s">
        <v>175</v>
      </c>
      <c r="CR44" s="38">
        <v>4868.71</v>
      </c>
      <c r="CS44" s="13" t="s">
        <v>477</v>
      </c>
      <c r="CT44" s="110" t="s">
        <v>423</v>
      </c>
    </row>
    <row r="45" spans="1:100" ht="30.95" customHeight="1" x14ac:dyDescent="0.4">
      <c r="A45" s="135" t="s">
        <v>365</v>
      </c>
      <c r="B45" s="124" t="s">
        <v>424</v>
      </c>
      <c r="C45" s="124" t="s">
        <v>425</v>
      </c>
      <c r="D45" s="125" t="s">
        <v>426</v>
      </c>
      <c r="E45" s="7" t="s">
        <v>86</v>
      </c>
      <c r="F45" s="7" t="s">
        <v>132</v>
      </c>
      <c r="G45" s="7" t="s">
        <v>133</v>
      </c>
      <c r="H45" s="7" t="s">
        <v>134</v>
      </c>
      <c r="I45" s="7"/>
      <c r="J45" s="7" t="s">
        <v>119</v>
      </c>
      <c r="K45" s="140">
        <v>44789</v>
      </c>
      <c r="L45" s="140">
        <v>45716</v>
      </c>
      <c r="M45" s="130">
        <v>5909200</v>
      </c>
      <c r="N45" s="24" t="s">
        <v>91</v>
      </c>
      <c r="O45" s="5" t="s">
        <v>403</v>
      </c>
      <c r="P45" s="5" t="s">
        <v>403</v>
      </c>
      <c r="Q45" s="5" t="s">
        <v>403</v>
      </c>
      <c r="R45" s="171">
        <v>300</v>
      </c>
      <c r="S45" s="134">
        <v>2</v>
      </c>
      <c r="T45" s="25" t="s">
        <v>92</v>
      </c>
      <c r="U45" s="127">
        <v>50</v>
      </c>
      <c r="V45" s="127">
        <v>40</v>
      </c>
      <c r="W45" s="116">
        <v>10</v>
      </c>
      <c r="X45" s="128">
        <v>7120</v>
      </c>
      <c r="Y45" s="116">
        <v>43.5</v>
      </c>
      <c r="Z45" s="127">
        <v>47.5</v>
      </c>
      <c r="AA45" s="116">
        <v>9</v>
      </c>
      <c r="AB45" s="115">
        <v>8790</v>
      </c>
      <c r="AC45" s="116">
        <v>37</v>
      </c>
      <c r="AD45" s="127">
        <v>55</v>
      </c>
      <c r="AE45" s="116">
        <v>8</v>
      </c>
      <c r="AF45" s="115">
        <v>10470</v>
      </c>
      <c r="AG45" s="5" t="s">
        <v>168</v>
      </c>
      <c r="AH45" s="5" t="s">
        <v>168</v>
      </c>
      <c r="AI45" s="5" t="s">
        <v>168</v>
      </c>
      <c r="AJ45" s="5" t="s">
        <v>168</v>
      </c>
      <c r="AK45" s="5" t="s">
        <v>168</v>
      </c>
      <c r="AL45" s="5" t="s">
        <v>168</v>
      </c>
      <c r="AM45" s="5" t="s">
        <v>168</v>
      </c>
      <c r="AN45" s="5" t="s">
        <v>168</v>
      </c>
      <c r="AO45" s="135" t="s">
        <v>427</v>
      </c>
      <c r="AP45" s="7" t="s">
        <v>94</v>
      </c>
      <c r="AQ45" s="189" t="s">
        <v>428</v>
      </c>
      <c r="AR45" s="116">
        <v>0.02</v>
      </c>
      <c r="AS45" s="116">
        <v>20</v>
      </c>
      <c r="AT45" s="116">
        <v>150</v>
      </c>
      <c r="AU45" s="116">
        <v>20</v>
      </c>
      <c r="AV45" s="116">
        <v>0.1</v>
      </c>
      <c r="AW45" s="116">
        <v>50</v>
      </c>
      <c r="AX45" s="129" t="s">
        <v>429</v>
      </c>
      <c r="AY45" s="143" t="s">
        <v>430</v>
      </c>
      <c r="AZ45" s="127" t="s">
        <v>431</v>
      </c>
      <c r="BA45" s="127" t="s">
        <v>432</v>
      </c>
      <c r="BB45" s="127" t="str">
        <f>BH45</f>
        <v>－</v>
      </c>
      <c r="BC45" s="9" t="s">
        <v>125</v>
      </c>
      <c r="BD45" s="45" t="s">
        <v>101</v>
      </c>
      <c r="BE45" s="7" t="s">
        <v>102</v>
      </c>
      <c r="BF45" s="7" t="s">
        <v>392</v>
      </c>
      <c r="BG45" s="7"/>
      <c r="BH45" s="149" t="s">
        <v>196</v>
      </c>
      <c r="BI45" s="7"/>
      <c r="BJ45" s="7"/>
      <c r="BK45" s="7"/>
      <c r="BL45" s="37" t="s">
        <v>105</v>
      </c>
      <c r="BM45" s="37"/>
      <c r="BN45" s="27"/>
      <c r="BO45" s="7" t="s">
        <v>106</v>
      </c>
      <c r="BP45" s="135"/>
      <c r="BQ45" s="7"/>
      <c r="BR45" s="7"/>
      <c r="BS45" s="135"/>
      <c r="BT45" s="135"/>
      <c r="BU45" s="135"/>
      <c r="BV45" s="135"/>
      <c r="BW45" s="135"/>
      <c r="BX45" s="7"/>
      <c r="BY45" s="7" t="s">
        <v>127</v>
      </c>
      <c r="BZ45" s="157">
        <v>1200</v>
      </c>
      <c r="CA45" s="135"/>
      <c r="CB45" s="135"/>
      <c r="CC45" s="135"/>
      <c r="CD45" s="135" t="s">
        <v>127</v>
      </c>
      <c r="CE45" s="133" t="s">
        <v>433</v>
      </c>
      <c r="CF45" s="135">
        <v>59</v>
      </c>
      <c r="CG45" s="7" t="s">
        <v>107</v>
      </c>
      <c r="CH45" s="135"/>
      <c r="CI45" s="36" t="s">
        <v>111</v>
      </c>
      <c r="CJ45" s="175" t="s">
        <v>434</v>
      </c>
      <c r="CK45" s="175"/>
      <c r="CL45" s="135" t="s">
        <v>189</v>
      </c>
      <c r="CM45" s="135" t="s">
        <v>107</v>
      </c>
      <c r="CN45" s="135" t="s">
        <v>107</v>
      </c>
      <c r="CO45" s="150" t="s">
        <v>374</v>
      </c>
      <c r="CP45" s="158">
        <v>6480.9960000000001</v>
      </c>
      <c r="CQ45" s="149" t="s">
        <v>196</v>
      </c>
      <c r="CR45" s="136" t="s">
        <v>196</v>
      </c>
      <c r="CS45" s="164">
        <v>12056.72</v>
      </c>
      <c r="CT45" s="135"/>
    </row>
    <row r="46" spans="1:100" ht="30.95" customHeight="1" x14ac:dyDescent="0.4">
      <c r="A46" s="19" t="s">
        <v>365</v>
      </c>
      <c r="B46" s="36" t="s">
        <v>435</v>
      </c>
      <c r="C46" s="45" t="s">
        <v>436</v>
      </c>
      <c r="D46" s="9" t="s">
        <v>491</v>
      </c>
      <c r="E46" s="7" t="s">
        <v>86</v>
      </c>
      <c r="F46" s="7" t="s">
        <v>132</v>
      </c>
      <c r="G46" s="7" t="s">
        <v>133</v>
      </c>
      <c r="H46" s="7" t="s">
        <v>134</v>
      </c>
      <c r="I46" s="7"/>
      <c r="J46" s="7" t="s">
        <v>119</v>
      </c>
      <c r="K46" s="139">
        <v>44833</v>
      </c>
      <c r="L46" s="139">
        <v>46444</v>
      </c>
      <c r="M46" s="24">
        <f>6285600000*1.1/1000</f>
        <v>6914160.0000000009</v>
      </c>
      <c r="N46" s="24" t="s">
        <v>91</v>
      </c>
      <c r="O46" s="26">
        <f>M46</f>
        <v>6914160.0000000009</v>
      </c>
      <c r="P46" s="5" t="s">
        <v>168</v>
      </c>
      <c r="Q46" s="5" t="s">
        <v>168</v>
      </c>
      <c r="R46" s="167">
        <v>405</v>
      </c>
      <c r="S46" s="10">
        <v>3</v>
      </c>
      <c r="T46" s="25" t="s">
        <v>92</v>
      </c>
      <c r="U46" s="108">
        <v>58.46</v>
      </c>
      <c r="V46" s="108">
        <v>35.450000000000003</v>
      </c>
      <c r="W46" s="108">
        <v>6.09</v>
      </c>
      <c r="X46" s="109">
        <v>5400</v>
      </c>
      <c r="Y46" s="108">
        <v>49.36</v>
      </c>
      <c r="Z46" s="108">
        <v>44.41</v>
      </c>
      <c r="AA46" s="108">
        <v>6.23</v>
      </c>
      <c r="AB46" s="109">
        <v>8400</v>
      </c>
      <c r="AC46" s="108">
        <v>35.06</v>
      </c>
      <c r="AD46" s="108">
        <v>58.49</v>
      </c>
      <c r="AE46" s="108">
        <v>6.45</v>
      </c>
      <c r="AF46" s="109">
        <v>13000</v>
      </c>
      <c r="AG46" s="5" t="s">
        <v>168</v>
      </c>
      <c r="AH46" s="5" t="s">
        <v>168</v>
      </c>
      <c r="AI46" s="5" t="s">
        <v>168</v>
      </c>
      <c r="AJ46" s="5" t="s">
        <v>168</v>
      </c>
      <c r="AK46" s="5" t="s">
        <v>168</v>
      </c>
      <c r="AL46" s="5" t="s">
        <v>168</v>
      </c>
      <c r="AM46" s="5" t="s">
        <v>168</v>
      </c>
      <c r="AN46" s="5" t="s">
        <v>168</v>
      </c>
      <c r="AO46" s="7" t="s">
        <v>121</v>
      </c>
      <c r="AP46" s="7" t="s">
        <v>223</v>
      </c>
      <c r="AQ46" s="13" t="s">
        <v>437</v>
      </c>
      <c r="AR46" s="3">
        <v>0.01</v>
      </c>
      <c r="AS46" s="3">
        <v>30</v>
      </c>
      <c r="AT46" s="3">
        <v>50</v>
      </c>
      <c r="AU46" s="3">
        <v>30</v>
      </c>
      <c r="AV46" s="3">
        <v>0.01</v>
      </c>
      <c r="AW46" s="3">
        <v>0.05</v>
      </c>
      <c r="AX46" s="4" t="s">
        <v>168</v>
      </c>
      <c r="AY46" s="108" t="s">
        <v>368</v>
      </c>
      <c r="AZ46" s="144" t="s">
        <v>438</v>
      </c>
      <c r="BA46" s="108" t="s">
        <v>439</v>
      </c>
      <c r="BB46" s="108" t="s">
        <v>440</v>
      </c>
      <c r="BC46" s="9" t="s">
        <v>125</v>
      </c>
      <c r="BD46" s="45" t="s">
        <v>137</v>
      </c>
      <c r="BE46" s="7" t="s">
        <v>102</v>
      </c>
      <c r="BF46" s="7"/>
      <c r="BG46" s="7"/>
      <c r="BH46" s="7" t="s">
        <v>138</v>
      </c>
      <c r="BI46" s="7"/>
      <c r="BJ46" s="7"/>
      <c r="BK46" s="7"/>
      <c r="BL46" s="37" t="s">
        <v>105</v>
      </c>
      <c r="BM46" s="27"/>
      <c r="BN46" s="27"/>
      <c r="BO46" s="7" t="s">
        <v>106</v>
      </c>
      <c r="BP46" s="7" t="s">
        <v>139</v>
      </c>
      <c r="BQ46" s="7" t="s">
        <v>140</v>
      </c>
      <c r="BR46" s="7"/>
      <c r="BS46" s="7" t="s">
        <v>141</v>
      </c>
      <c r="BT46" s="7"/>
      <c r="BU46" s="7"/>
      <c r="BV46" s="7"/>
      <c r="BW46" s="7"/>
      <c r="BX46" s="55" t="s">
        <v>441</v>
      </c>
      <c r="BY46" s="7" t="s">
        <v>127</v>
      </c>
      <c r="BZ46" s="24">
        <v>6800</v>
      </c>
      <c r="CA46" s="7">
        <v>17</v>
      </c>
      <c r="CB46" s="13"/>
      <c r="CC46" s="7"/>
      <c r="CD46" s="7" t="s">
        <v>127</v>
      </c>
      <c r="CE46" s="159" t="s">
        <v>442</v>
      </c>
      <c r="CF46" s="7">
        <v>59</v>
      </c>
      <c r="CG46" s="7" t="s">
        <v>109</v>
      </c>
      <c r="CH46" s="7" t="s">
        <v>443</v>
      </c>
      <c r="CI46" s="45" t="s">
        <v>150</v>
      </c>
      <c r="CJ46" s="45" t="s">
        <v>150</v>
      </c>
      <c r="CK46" s="45" t="s">
        <v>141</v>
      </c>
      <c r="CL46" s="135" t="s">
        <v>107</v>
      </c>
      <c r="CM46" s="135" t="s">
        <v>107</v>
      </c>
      <c r="CN46" s="135" t="s">
        <v>107</v>
      </c>
      <c r="CO46" s="135" t="s">
        <v>141</v>
      </c>
      <c r="CP46" s="157">
        <v>20533</v>
      </c>
      <c r="CQ46" s="135" t="s">
        <v>190</v>
      </c>
      <c r="CR46" s="132">
        <v>1191</v>
      </c>
      <c r="CS46" s="130">
        <v>39300</v>
      </c>
      <c r="CT46" s="7" t="s">
        <v>444</v>
      </c>
    </row>
    <row r="47" spans="1:100" ht="30.95" customHeight="1" x14ac:dyDescent="0.4">
      <c r="A47" s="135" t="s">
        <v>365</v>
      </c>
      <c r="B47" s="124" t="s">
        <v>445</v>
      </c>
      <c r="C47" s="124" t="s">
        <v>446</v>
      </c>
      <c r="D47" s="138" t="s">
        <v>492</v>
      </c>
      <c r="E47" s="135" t="s">
        <v>118</v>
      </c>
      <c r="F47" s="7" t="s">
        <v>132</v>
      </c>
      <c r="G47" s="135" t="s">
        <v>88</v>
      </c>
      <c r="H47" s="7" t="s">
        <v>134</v>
      </c>
      <c r="I47" s="7"/>
      <c r="J47" s="135" t="s">
        <v>447</v>
      </c>
      <c r="K47" s="140">
        <v>44834</v>
      </c>
      <c r="L47" s="140">
        <v>45730</v>
      </c>
      <c r="M47" s="130">
        <v>1826000</v>
      </c>
      <c r="N47" s="24" t="s">
        <v>91</v>
      </c>
      <c r="O47" s="136" t="s">
        <v>168</v>
      </c>
      <c r="P47" s="136" t="s">
        <v>168</v>
      </c>
      <c r="Q47" s="5" t="s">
        <v>168</v>
      </c>
      <c r="R47" s="171">
        <v>600</v>
      </c>
      <c r="S47" s="134">
        <v>2</v>
      </c>
      <c r="T47" s="137" t="s">
        <v>120</v>
      </c>
      <c r="U47" s="127">
        <v>58</v>
      </c>
      <c r="V47" s="127">
        <v>32</v>
      </c>
      <c r="W47" s="116">
        <v>10</v>
      </c>
      <c r="X47" s="116">
        <v>6279</v>
      </c>
      <c r="Y47" s="116">
        <v>47</v>
      </c>
      <c r="Z47" s="127">
        <v>46</v>
      </c>
      <c r="AA47" s="116">
        <v>7</v>
      </c>
      <c r="AB47" s="115">
        <v>9628</v>
      </c>
      <c r="AC47" s="116">
        <v>39</v>
      </c>
      <c r="AD47" s="127">
        <v>56</v>
      </c>
      <c r="AE47" s="116">
        <v>5</v>
      </c>
      <c r="AF47" s="115">
        <v>12558</v>
      </c>
      <c r="AG47" s="5" t="s">
        <v>168</v>
      </c>
      <c r="AH47" s="5" t="s">
        <v>168</v>
      </c>
      <c r="AI47" s="5" t="s">
        <v>168</v>
      </c>
      <c r="AJ47" s="5" t="s">
        <v>168</v>
      </c>
      <c r="AK47" s="5" t="s">
        <v>168</v>
      </c>
      <c r="AL47" s="5" t="s">
        <v>168</v>
      </c>
      <c r="AM47" s="5" t="s">
        <v>168</v>
      </c>
      <c r="AN47" s="5" t="s">
        <v>168</v>
      </c>
      <c r="AO47" s="7" t="s">
        <v>121</v>
      </c>
      <c r="AP47" s="135" t="s">
        <v>94</v>
      </c>
      <c r="AQ47" s="189" t="s">
        <v>448</v>
      </c>
      <c r="AR47" s="116">
        <v>0.03</v>
      </c>
      <c r="AS47" s="116">
        <v>49</v>
      </c>
      <c r="AT47" s="116">
        <v>150</v>
      </c>
      <c r="AU47" s="116">
        <v>49</v>
      </c>
      <c r="AV47" s="116">
        <v>0.1</v>
      </c>
      <c r="AW47" s="116">
        <v>50</v>
      </c>
      <c r="AX47" s="112" t="s">
        <v>168</v>
      </c>
      <c r="AY47" s="143" t="s">
        <v>449</v>
      </c>
      <c r="AZ47" s="127" t="s">
        <v>450</v>
      </c>
      <c r="BA47" s="127" t="s">
        <v>451</v>
      </c>
      <c r="BB47" s="148" t="s">
        <v>452</v>
      </c>
      <c r="BC47" s="133" t="s">
        <v>125</v>
      </c>
      <c r="BD47" s="175" t="s">
        <v>453</v>
      </c>
      <c r="BE47" s="135" t="s">
        <v>454</v>
      </c>
      <c r="BF47" s="135"/>
      <c r="BG47" s="135"/>
      <c r="BH47" s="150" t="s">
        <v>455</v>
      </c>
      <c r="BI47" s="135"/>
      <c r="BJ47" s="135"/>
      <c r="BK47" s="135"/>
      <c r="BL47" s="37" t="s">
        <v>105</v>
      </c>
      <c r="BM47" s="135"/>
      <c r="BN47" s="135"/>
      <c r="BO47" s="135" t="s">
        <v>456</v>
      </c>
      <c r="BP47" s="135" t="s">
        <v>457</v>
      </c>
      <c r="BQ47" s="135"/>
      <c r="BR47" s="135"/>
      <c r="BS47" s="135" t="s">
        <v>456</v>
      </c>
      <c r="BT47" s="135"/>
      <c r="BU47" s="135"/>
      <c r="BV47" s="135"/>
      <c r="BW47" s="135"/>
      <c r="BX47" s="7"/>
      <c r="BY47" s="135" t="s">
        <v>127</v>
      </c>
      <c r="BZ47" s="157">
        <v>10500</v>
      </c>
      <c r="CA47" s="132">
        <v>15.7</v>
      </c>
      <c r="CB47" s="132"/>
      <c r="CC47" s="132"/>
      <c r="CD47" s="135" t="s">
        <v>248</v>
      </c>
      <c r="CE47" s="133" t="s">
        <v>458</v>
      </c>
      <c r="CF47" s="135">
        <v>80</v>
      </c>
      <c r="CG47" s="135" t="s">
        <v>188</v>
      </c>
      <c r="CH47" s="7"/>
      <c r="CI47" s="45" t="s">
        <v>111</v>
      </c>
      <c r="CJ47" s="45" t="s">
        <v>459</v>
      </c>
      <c r="CK47" s="175" t="s">
        <v>188</v>
      </c>
      <c r="CL47" s="135" t="s">
        <v>107</v>
      </c>
      <c r="CM47" s="135" t="s">
        <v>107</v>
      </c>
      <c r="CN47" s="135" t="s">
        <v>107</v>
      </c>
      <c r="CO47" s="135" t="s">
        <v>112</v>
      </c>
      <c r="CP47" s="162">
        <v>24010</v>
      </c>
      <c r="CQ47" s="135" t="s">
        <v>112</v>
      </c>
      <c r="CR47" s="132" t="s">
        <v>460</v>
      </c>
      <c r="CS47" s="165">
        <v>18000</v>
      </c>
      <c r="CT47" s="7"/>
    </row>
    <row r="48" spans="1:100" ht="30.95" customHeight="1" x14ac:dyDescent="0.4">
      <c r="A48" s="135" t="s">
        <v>365</v>
      </c>
      <c r="B48" s="124" t="s">
        <v>461</v>
      </c>
      <c r="C48" s="124" t="s">
        <v>462</v>
      </c>
      <c r="D48" s="125" t="s">
        <v>463</v>
      </c>
      <c r="E48" s="135" t="s">
        <v>118</v>
      </c>
      <c r="F48" s="7" t="s">
        <v>132</v>
      </c>
      <c r="G48" s="135" t="s">
        <v>88</v>
      </c>
      <c r="H48" s="7" t="s">
        <v>134</v>
      </c>
      <c r="I48" s="7"/>
      <c r="J48" s="135" t="s">
        <v>447</v>
      </c>
      <c r="K48" s="140">
        <v>44921</v>
      </c>
      <c r="L48" s="140">
        <v>46112</v>
      </c>
      <c r="M48" s="130">
        <v>4009500</v>
      </c>
      <c r="N48" s="24" t="s">
        <v>91</v>
      </c>
      <c r="O48" s="136" t="s">
        <v>168</v>
      </c>
      <c r="P48" s="136" t="s">
        <v>168</v>
      </c>
      <c r="Q48" s="5" t="s">
        <v>168</v>
      </c>
      <c r="R48" s="171">
        <v>50</v>
      </c>
      <c r="S48" s="134">
        <v>2</v>
      </c>
      <c r="T48" s="137" t="s">
        <v>120</v>
      </c>
      <c r="U48" s="127">
        <v>68.099999999999994</v>
      </c>
      <c r="V48" s="127">
        <v>27.9</v>
      </c>
      <c r="W48" s="116">
        <v>4</v>
      </c>
      <c r="X48" s="128">
        <v>4186</v>
      </c>
      <c r="Y48" s="116">
        <v>56.1</v>
      </c>
      <c r="Z48" s="127">
        <v>38.700000000000003</v>
      </c>
      <c r="AA48" s="116">
        <v>5.2</v>
      </c>
      <c r="AB48" s="115">
        <v>7535</v>
      </c>
      <c r="AC48" s="116">
        <v>43.4</v>
      </c>
      <c r="AD48" s="127">
        <v>50.4</v>
      </c>
      <c r="AE48" s="116">
        <v>6.2</v>
      </c>
      <c r="AF48" s="115">
        <v>10465</v>
      </c>
      <c r="AG48" s="5" t="s">
        <v>168</v>
      </c>
      <c r="AH48" s="5" t="s">
        <v>168</v>
      </c>
      <c r="AI48" s="5" t="s">
        <v>168</v>
      </c>
      <c r="AJ48" s="5" t="s">
        <v>168</v>
      </c>
      <c r="AK48" s="5" t="s">
        <v>168</v>
      </c>
      <c r="AL48" s="5" t="s">
        <v>168</v>
      </c>
      <c r="AM48" s="5" t="s">
        <v>168</v>
      </c>
      <c r="AN48" s="5" t="s">
        <v>168</v>
      </c>
      <c r="AO48" s="7" t="s">
        <v>121</v>
      </c>
      <c r="AP48" s="135" t="s">
        <v>464</v>
      </c>
      <c r="AQ48" s="189" t="s">
        <v>465</v>
      </c>
      <c r="AR48" s="116">
        <v>0.02</v>
      </c>
      <c r="AS48" s="116">
        <v>100</v>
      </c>
      <c r="AT48" s="116">
        <v>150</v>
      </c>
      <c r="AU48" s="116">
        <v>50</v>
      </c>
      <c r="AV48" s="116">
        <v>0.05</v>
      </c>
      <c r="AW48" s="127" t="s">
        <v>168</v>
      </c>
      <c r="AX48" s="112"/>
      <c r="AY48" s="143" t="s">
        <v>466</v>
      </c>
      <c r="AZ48" s="143" t="s">
        <v>483</v>
      </c>
      <c r="BA48" s="127" t="s">
        <v>467</v>
      </c>
      <c r="BB48" s="143" t="s">
        <v>468</v>
      </c>
      <c r="BC48" s="133" t="s">
        <v>469</v>
      </c>
      <c r="BD48" s="175" t="s">
        <v>453</v>
      </c>
      <c r="BE48" s="135" t="s">
        <v>454</v>
      </c>
      <c r="BF48" s="135"/>
      <c r="BG48" s="135"/>
      <c r="BH48" s="135" t="s">
        <v>470</v>
      </c>
      <c r="BI48" s="135"/>
      <c r="BJ48" s="135"/>
      <c r="BK48" s="135"/>
      <c r="BL48" s="37" t="s">
        <v>205</v>
      </c>
      <c r="BM48" s="135"/>
      <c r="BN48" s="135"/>
      <c r="BO48" s="135" t="s">
        <v>456</v>
      </c>
      <c r="BP48" s="135"/>
      <c r="BQ48" s="135"/>
      <c r="BR48" s="135"/>
      <c r="BS48" s="135"/>
      <c r="BT48" s="135"/>
      <c r="BU48" s="135"/>
      <c r="BV48" s="135"/>
      <c r="BW48" s="135"/>
      <c r="BX48" s="7"/>
      <c r="BY48" s="135" t="s">
        <v>188</v>
      </c>
      <c r="BZ48" s="132"/>
      <c r="CA48" s="135"/>
      <c r="CB48" s="135"/>
      <c r="CC48" s="135"/>
      <c r="CD48" s="135"/>
      <c r="CE48" s="133" t="s">
        <v>149</v>
      </c>
      <c r="CF48" s="132">
        <v>59</v>
      </c>
      <c r="CG48" s="135" t="s">
        <v>188</v>
      </c>
      <c r="CH48" s="7"/>
      <c r="CI48" s="36" t="s">
        <v>151</v>
      </c>
      <c r="CJ48" s="45" t="s">
        <v>111</v>
      </c>
      <c r="CK48" s="175"/>
      <c r="CL48" s="135" t="s">
        <v>189</v>
      </c>
      <c r="CM48" s="135" t="s">
        <v>188</v>
      </c>
      <c r="CN48" s="135" t="s">
        <v>188</v>
      </c>
      <c r="CO48" s="135" t="s">
        <v>112</v>
      </c>
      <c r="CP48" s="158">
        <v>5272.6729999999998</v>
      </c>
      <c r="CQ48" s="135" t="s">
        <v>112</v>
      </c>
      <c r="CR48" s="132">
        <v>952.25</v>
      </c>
      <c r="CS48" s="166">
        <v>23645</v>
      </c>
      <c r="CT48" s="7"/>
    </row>
    <row r="49" spans="1:98" ht="30.95" customHeight="1" x14ac:dyDescent="0.4">
      <c r="A49" s="72" t="s">
        <v>267</v>
      </c>
      <c r="B49" s="172">
        <v>10</v>
      </c>
      <c r="C49" s="73"/>
      <c r="D49" s="86"/>
      <c r="E49" s="86"/>
      <c r="F49" s="86"/>
      <c r="G49" s="86"/>
      <c r="H49" s="86"/>
      <c r="I49" s="86"/>
      <c r="J49" s="86"/>
      <c r="K49" s="86"/>
      <c r="L49" s="86"/>
      <c r="M49" s="93">
        <f>SUM(M39:M48)</f>
        <v>235713070</v>
      </c>
      <c r="N49" s="86"/>
      <c r="O49" s="86"/>
      <c r="P49" s="86"/>
      <c r="Q49" s="86"/>
      <c r="R49" s="170">
        <f>SUM(R39:R48)</f>
        <v>2861</v>
      </c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</row>
    <row r="50" spans="1:98" ht="30.95" customHeight="1" x14ac:dyDescent="0.4">
      <c r="A50" s="182" t="s">
        <v>478</v>
      </c>
      <c r="B50" s="183">
        <f>+B7+B11+B19+B21+B25+B32+B36+B38+B49</f>
        <v>35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5">
        <f>+M7+M11+M19+M21+M25+M32+M36+M38+M49</f>
        <v>712275705</v>
      </c>
      <c r="N50" s="184"/>
      <c r="O50" s="184"/>
      <c r="P50" s="184"/>
      <c r="Q50" s="184"/>
      <c r="R50" s="186">
        <f>+R7+R11+R19+R21+R25+R32+R36+R38+R49</f>
        <v>7675</v>
      </c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</row>
    <row r="51" spans="1:98" x14ac:dyDescent="0.4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98" x14ac:dyDescent="0.4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98" x14ac:dyDescent="0.4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1:98" x14ac:dyDescent="0.4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98" x14ac:dyDescent="0.4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1:98" x14ac:dyDescent="0.4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</row>
    <row r="57" spans="1:98" x14ac:dyDescent="0.4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</row>
    <row r="58" spans="1:98" x14ac:dyDescent="0.4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</row>
    <row r="59" spans="1:98" x14ac:dyDescent="0.4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</sheetData>
  <mergeCells count="44">
    <mergeCell ref="A3:A5"/>
    <mergeCell ref="B3:B5"/>
    <mergeCell ref="C3:C5"/>
    <mergeCell ref="D3:D5"/>
    <mergeCell ref="E3:E5"/>
    <mergeCell ref="CO3:CP4"/>
    <mergeCell ref="CQ3:CR4"/>
    <mergeCell ref="CS3:CS5"/>
    <mergeCell ref="CT3:CT5"/>
    <mergeCell ref="U4:X4"/>
    <mergeCell ref="Y4:AB4"/>
    <mergeCell ref="AC4:AF4"/>
    <mergeCell ref="AG4:AJ4"/>
    <mergeCell ref="AK4:AN4"/>
    <mergeCell ref="BE5:BG5"/>
    <mergeCell ref="BC3:BC4"/>
    <mergeCell ref="BD3:BN4"/>
    <mergeCell ref="BO3:CD4"/>
    <mergeCell ref="CE3:CF4"/>
    <mergeCell ref="CG3:CJ4"/>
    <mergeCell ref="CL3:CN4"/>
    <mergeCell ref="CK3:CK5"/>
    <mergeCell ref="U3:AN3"/>
    <mergeCell ref="BH5:BK5"/>
    <mergeCell ref="BL5:BN5"/>
    <mergeCell ref="BO5:BR5"/>
    <mergeCell ref="BS5:BW5"/>
    <mergeCell ref="AO3:AO5"/>
    <mergeCell ref="AP3:AP5"/>
    <mergeCell ref="AQ3:AQ5"/>
    <mergeCell ref="AR3:AX4"/>
    <mergeCell ref="AY3:BB4"/>
    <mergeCell ref="L3:L5"/>
    <mergeCell ref="M3:M5"/>
    <mergeCell ref="O3:Q4"/>
    <mergeCell ref="R3:S4"/>
    <mergeCell ref="T3:T5"/>
    <mergeCell ref="N3:N5"/>
    <mergeCell ref="K3:K5"/>
    <mergeCell ref="F3:F5"/>
    <mergeCell ref="G3:G5"/>
    <mergeCell ref="H3:H5"/>
    <mergeCell ref="I3:I5"/>
    <mergeCell ref="J3:J5"/>
  </mergeCells>
  <phoneticPr fontId="1"/>
  <dataValidations xWindow="401" yWindow="607" count="27">
    <dataValidation type="list" allowBlank="1" showInputMessage="1" showErrorMessage="1" sqref="F8:F10 F6 F39:F48 F37 F22:F24 F26:F31 F33:F35 F12:F18 F20" xr:uid="{5722C5E9-E297-4095-9F8E-CCB935D781CE}">
      <formula1>"新設,基幹改良"</formula1>
    </dataValidation>
    <dataValidation type="list" allowBlank="1" showInputMessage="1" showErrorMessage="1" sqref="A8:A10 A6 A12:A18 A22:A24 A39 A46 A43 A20 A26:A31 A33:A35 A37" xr:uid="{ED874C58-674C-4E16-B097-D311E38BEA79}">
      <formula1>"エクシオグループ㈱,エスエヌ環境テクノロジー㈱,荏原環境プラント㈱,㈱ 川崎技研,川崎重工業㈱,極東開発工業㈱,㈱クボタ,クボタ環境エンジニアリング㈱,三機工業㈱,ＪＦＥエンジニアリング㈱,㈱神鋼環境ソリューション,新明和工業㈱,水ingエンジニアリング㈱,㈱タクマ,月島JFEアクアソリューション㈱,㈱西原環境,日鉄エンジニアリング㈱,日立造船㈱,㈱プランテック,メタウォーター㈱"</formula1>
    </dataValidation>
    <dataValidation type="list" allowBlank="1" showInputMessage="1" showErrorMessage="1" sqref="CE8:CE10 CE6 CE40 CE43:CE44 CE22:CE24 CE26:CE31 CE12:CE18 CE20 CE33:CE35 CE37" xr:uid="{D78CA3D1-098B-4ADE-9D29-C83A8EF1F31C}">
      <formula1>"RC,鉄内筒+RC外筒,その他"</formula1>
    </dataValidation>
    <dataValidation type="list" allowBlank="1" showInputMessage="1" showErrorMessage="1" sqref="BD8:BD10 BD6 BD39:BD46 BD26:BD31 BD12:BD18 BD20 BD22:BD24 BD33:BD35 BD37" xr:uid="{394FB13D-0A9B-4559-8A84-0661CD9367B5}">
      <formula1>"減温塔,減温塔＋ろ過式集塵器,ろ過式集塵器,電気集塵器,機械式集塵機"</formula1>
    </dataValidation>
    <dataValidation type="list" allowBlank="1" showInputMessage="1" showErrorMessage="1" sqref="J8:J10 J6 J39:J46 J12:J18 J20 J22:J24 J26:J31 J33:J35 J37" xr:uid="{3EF061DF-E0F5-4F17-B11A-404C85B6E791}">
      <formula1>"一括,土建分離,機械・土建JV,他JV"</formula1>
    </dataValidation>
    <dataValidation allowBlank="1" showInputMessage="1" showErrorMessage="1" prompt="〇％以下_x000a_" sqref="AQ3" xr:uid="{95A83174-B910-4117-966B-7A06806896F3}"/>
    <dataValidation type="list" allowBlank="1" showInputMessage="1" showErrorMessage="1" sqref="BC8:BC10 BC6 BC39:BC46 BC26:BC31 BC12:BC18 BC20 BC22:BC24 BC33:BC35 BC37" xr:uid="{70875726-FA86-43AF-B9F9-310D453922AD}">
      <formula1>"水噴射,ボイラー,水噴射・ボイラー併用（半ボイラー）"</formula1>
    </dataValidation>
    <dataValidation type="list" allowBlank="1" showInputMessage="1" showErrorMessage="1" sqref="BE8:BG10 BE6:BG6 BL24 BG24:BH24 BE26:BG31 BE39:BG46 BF22:BG23 BE12:BG18 BE22:BE24 BE20:BG20 BE33:BG35 BE37:BG37" xr:uid="{91A2FFA9-95EC-461D-9F59-741E55163965}">
      <formula1>"乾式,半乾式,湿式"</formula1>
    </dataValidation>
    <dataValidation type="list" allowBlank="1" showInputMessage="1" showErrorMessage="1" sqref="BH8:BK10 BH6:BK6 BI24:BK24 BH26:BK31 BH46:BK46 BI45:BK45 BH39:BK44 BH22:BK23 BH12:BK18 BH20:BK20 BH33:BK35 BH37:BK37" xr:uid="{B48F6168-1D8A-4B40-8061-7EA8162FBE7C}">
      <formula1>"燃焼制御法,無触媒法,触媒法,その他"</formula1>
    </dataValidation>
    <dataValidation type="list" allowBlank="1" showInputMessage="1" showErrorMessage="1" sqref="BO8:BR10 BO6:BR6 BQ41:BR42 BQ45:BR45 BO46:BR46 BO43:BR44 BO45 BO39:BR40 BO26:BR31 BO12:BR18 BO37:BR37 BO33:BR35 BO20:BR20 BO22:BR24" xr:uid="{69E48843-0630-4866-BB0A-FC0D65E6B2DD}">
      <formula1>"給湯,暖房,冷房,その他"</formula1>
    </dataValidation>
    <dataValidation type="list" allowBlank="1" showInputMessage="1" showErrorMessage="1" sqref="BZ9:CC10 BS6:BW6 BS8:BW10 BX9:BX10 BS46:BW46 BS43:BW44 BS39:BW40 BS26:BW31 BS12:BW18 BS37:BW37 BS33:BW35 BS20:BW20 BS22:BW24" xr:uid="{4C11F537-EDDB-4BA2-BEBD-40BE71F8124B}">
      <formula1>"給湯,暖房,冷房,温水プール,その他"</formula1>
    </dataValidation>
    <dataValidation type="list" allowBlank="1" showInputMessage="1" showErrorMessage="1" sqref="CG8:CG10 CD5 CG6 CL6:CN6 CD11 CL8:CN10 CG39:CG46 CL43:CN44 CL37:CN37 CG37 CL39:CN40 CG26:CG31 CG22:CG24 CL22:CN24 CL26:CN31 CL12:CN18 CG12:CG18 CL20:CN20 CG20 CG33:CG35 CL33:CN35 CD8" xr:uid="{CF28EF81-261D-4AF6-8C26-55D568B6F5E3}">
      <formula1>"ある,なし"</formula1>
    </dataValidation>
    <dataValidation type="list" allowBlank="1" showInputMessage="1" showErrorMessage="1" sqref="CO8:CO10 CQ6 CO6 CQ8:CQ10 CQ39:CQ40 CQ43:CQ44 CO43:CO44 CO40:CO41 CQ37 CQ26:CQ31 CO22:CO24 CQ22:CQ24 CO26:CO31 CO12:CO18 CQ12:CQ18 CQ20 CO20 CQ33:CQ35 CO33:CO35 CO37" xr:uid="{ADA996A1-BADB-4C5B-979D-601076597011}">
      <formula1>"RC,鉄骨,RC＋鉄骨, その他"</formula1>
    </dataValidation>
    <dataValidation allowBlank="1" showInputMessage="1" showErrorMessage="1" prompt="(記入例）_x000a_5％以下_x000a_" sqref="AQ8:AQ10 AQ6 AQ46 AQ39:AQ40 AQ43:AQ44 AQ26:AQ31 AQ12:AQ18 AQ33:AQ35 AQ20:AQ24" xr:uid="{4D1FCC3A-8A39-4C9F-BEA5-8FAE045AFC7A}"/>
    <dataValidation type="list" allowBlank="1" showInputMessage="1" showErrorMessage="1" sqref="BY8:BY10 CD6 BY6 CD8:CD10 CD39:CD40 CD43:CD44 CD46 CD37 BY39:BY46 BY26:BY31 CD26:CD31 CD12:CD18 BY12:BY18 CD20 BY20 BY22:BY24 CD22:CD24 CD33:CD35 BY33:BY35 BY37" xr:uid="{9E46D91C-FE65-4603-B396-3BE0567DDA61}">
      <formula1>"あり,なし"</formula1>
    </dataValidation>
    <dataValidation type="list" allowBlank="1" showInputMessage="1" showErrorMessage="1" sqref="G8:G10 G6 G39:G46 G37 G22:G24 G26:G31 G33:G35 G12:G18 G20" xr:uid="{5E958E5D-1498-46D1-B96D-A74942ED267A}">
      <formula1>"循環交付金,施設整備交付金,二酸化炭素補助金,国庫補助,自治体単独,その他国庫補助"</formula1>
    </dataValidation>
    <dataValidation type="list" allowBlank="1" showInputMessage="1" showErrorMessage="1" sqref="AO8:AO10 AO6 AO46:AO48 AO39:AO44 AO26:AO31 AO12:AO18 AO20:AO24 AO33:AO35 AO37" xr:uid="{E69D7863-6E55-418D-8624-03D985FCA489}">
      <formula1>"連続運転,間欠運転"</formula1>
    </dataValidation>
    <dataValidation type="list" allowBlank="1" showInputMessage="1" showErrorMessage="1" sqref="CI8:CJ10 CI6:CJ6 CI46:CJ48 CI40:CK40 CI43:CJ44 CI45 CI39:CJ39 CI22:CJ24 CI26:CJ31 CI12:CJ18 CI20:CJ20 CI33:CJ35 CI37:CJ37" xr:uid="{B5B3C61B-4A42-439F-BEA4-DB61AA139903}">
      <formula1>"埋立,溶融,その他資源化"</formula1>
    </dataValidation>
    <dataValidation type="list" allowBlank="1" showInputMessage="1" showErrorMessage="1" sqref="BL8:BN10 BL6:BN6 BM24:BN24 BL26:BN31 BL39:BN46 BL22:BN23 BL12:BN18 BL20:BN20 BL33:BN35 BL37:BN37" xr:uid="{EA4EEBFA-B1D6-47F5-BCAB-576AE3DD1905}">
      <formula1>"活性炭吹込み,活性炭吸着塔,触媒,その他"</formula1>
    </dataValidation>
    <dataValidation type="list" allowBlank="1" showInputMessage="1" showErrorMessage="1" sqref="T8:T10 T6 T39:T46 T26:T31 T12:T18 T20 T22:T24 T33:T35 T37" xr:uid="{DB86A848-2CBF-4AC2-963D-9C2CEED88565}">
      <formula1>"都市ごみ,し尿・下水汚泥,RDF,併せ産廃,災害廃棄物"</formula1>
    </dataValidation>
    <dataValidation type="list" allowBlank="1" showInputMessage="1" showErrorMessage="1" sqref="AP8:AP10 AP6 AP39:AP46 AP26:AP31 AP12:AP18 AP20:AP24 AP33:AP35 AP37" xr:uid="{4322C1C3-ADEE-41E4-8113-6E02404A5C33}">
      <formula1>"ストーカ,流動床,キルン,シャフト,その他"</formula1>
    </dataValidation>
    <dataValidation type="list" allowBlank="1" showInputMessage="1" showErrorMessage="1" sqref="H8:H10 H6 H39:H46 H37 H22:H24 H26:H31 H33:H35 H12:H18 H20" xr:uid="{50CEF919-79E5-43DB-8D08-88313BD1030A}">
      <formula1>"EPC,DBO,BTO,BOT,BOO,その他"</formula1>
    </dataValidation>
    <dataValidation type="list" allowBlank="1" showInputMessage="1" showErrorMessage="1" sqref="E8:E10 E6 E39:E46 E37 E22:E24 E26:E31 E33:E35 E12:E18 E20" xr:uid="{EBF9C7B8-732C-4B63-8EF0-687B63F54E31}">
      <formula1>" ごみ焼却,メタン発酵,ガス化溶融,ガス化改質,炭化 "</formula1>
    </dataValidation>
    <dataValidation type="list" allowBlank="1" showInputMessage="1" showErrorMessage="1" sqref="CK8:CK10 CK6 CK46 CK43:CK44 CK39 CK22:CK24 CK26:CK31 CK12:CK18 CK20 CK33:CK35 CK37" xr:uid="{85D2E1FB-6A62-4DEE-9AF3-DFA03072EA66}">
      <formula1>"道路骨材,コンクリート骨材,コンクリート二次製品,窯業原料,埋立処分,その他"</formula1>
    </dataValidation>
    <dataValidation type="list" allowBlank="1" showInputMessage="1" showErrorMessage="1" promptTitle="リサイクル施設含む,単体,その他" sqref="N8:N10 N6 N39:N48 N26:N31 N12:N18 N20 N22:N24 N33:N35 N37" xr:uid="{3324AA25-DDFE-4E67-A84C-69D165AD60F4}">
      <formula1>"リサイクル施設含む,その他施設含む,単体"</formula1>
    </dataValidation>
    <dataValidation type="list" allowBlank="1" showInputMessage="1" showErrorMessage="1" sqref="H47:H48" xr:uid="{EDA280F3-3041-40A0-81EA-7BBD6E296566}">
      <formula1>"EPC,DBO"</formula1>
    </dataValidation>
    <dataValidation type="list" allowBlank="1" showInputMessage="1" showErrorMessage="1" sqref="BL47:BL48" xr:uid="{7A0CA345-6881-46E3-9631-FFB23FD3C5A2}">
      <formula1>"活性炭吹込み,活性炭吸着塔,活性炭混合,触媒,その他"</formula1>
    </dataValidation>
  </dataValidations>
  <pageMargins left="0.51181102362204722" right="0.31496062992125984" top="0.74803149606299213" bottom="0.74803149606299213" header="0.31496062992125984" footer="0.31496062992125984"/>
  <pageSetup paperSize="8" scale="13" orientation="landscape" r:id="rId1"/>
  <headerFooter>
    <oddHeader>&amp;R&amp;D</oddHeader>
  </headerFooter>
  <rowBreaks count="1" manualBreakCount="1">
    <brk id="51" max="9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ごみ焼却施設等2022年度</vt:lpstr>
      <vt:lpstr>ごみ焼却施設等2022年度!Print_Area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2023-11-07T06:37:51Z</dcterms:created>
  <dcterms:modified xsi:type="dcterms:W3CDTF">2023-12-26T00:53:23Z</dcterms:modified>
</cp:coreProperties>
</file>